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6AEEE191-8C54-4D61-B6D2-C06B07B5A31E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Etária'!$A$8:$F$58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L12" i="8" l="1"/>
  <c r="K12" i="8"/>
  <c r="H12" i="8"/>
  <c r="E13" i="9"/>
  <c r="B58" i="9"/>
  <c r="C58" i="9"/>
  <c r="D58" i="9"/>
  <c r="L13" i="8"/>
  <c r="K13" i="8"/>
  <c r="H13" i="8"/>
  <c r="E14" i="9"/>
  <c r="E15" i="9"/>
  <c r="E16" i="9"/>
  <c r="E17" i="9"/>
  <c r="E18" i="9"/>
  <c r="H11" i="8"/>
  <c r="K11" i="8"/>
  <c r="L11" i="8"/>
  <c r="H14" i="8"/>
  <c r="K14" i="8"/>
  <c r="L14" i="8"/>
  <c r="H15" i="8"/>
  <c r="K15" i="8"/>
  <c r="L15" i="8"/>
  <c r="H16" i="8"/>
  <c r="K16" i="8"/>
  <c r="L16" i="8"/>
  <c r="B58" i="8"/>
  <c r="C58" i="8"/>
  <c r="E19" i="9"/>
  <c r="L20" i="8"/>
  <c r="K20" i="8"/>
  <c r="H20" i="8"/>
  <c r="L19" i="8"/>
  <c r="K19" i="8"/>
  <c r="H19" i="8"/>
  <c r="H22" i="8"/>
  <c r="K22" i="8"/>
  <c r="L22" i="8"/>
  <c r="E20" i="9"/>
  <c r="E21" i="9"/>
  <c r="M12" i="8" l="1"/>
  <c r="M13" i="8"/>
  <c r="M15" i="8"/>
  <c r="M11" i="8"/>
  <c r="M16" i="8"/>
  <c r="M14" i="8"/>
  <c r="M20" i="8"/>
  <c r="M19" i="8"/>
  <c r="M22" i="8"/>
  <c r="E10" i="9"/>
  <c r="E11" i="9"/>
  <c r="E12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9" i="9"/>
  <c r="D58" i="8"/>
  <c r="E58" i="8"/>
  <c r="F58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8" i="9" l="1"/>
  <c r="H17" i="8"/>
  <c r="K17" i="8"/>
  <c r="L17" i="8"/>
  <c r="H18" i="8"/>
  <c r="K18" i="8"/>
  <c r="L18" i="8"/>
  <c r="H21" i="8"/>
  <c r="K21" i="8"/>
  <c r="L21" i="8"/>
  <c r="H25" i="8"/>
  <c r="K25" i="8"/>
  <c r="L25" i="8"/>
  <c r="H26" i="8"/>
  <c r="K26" i="8"/>
  <c r="L26" i="8"/>
  <c r="H27" i="8"/>
  <c r="K27" i="8"/>
  <c r="L27" i="8"/>
  <c r="H28" i="8"/>
  <c r="K28" i="8"/>
  <c r="L28" i="8"/>
  <c r="H29" i="8"/>
  <c r="K29" i="8"/>
  <c r="L29" i="8"/>
  <c r="L30" i="8"/>
  <c r="K30" i="8"/>
  <c r="H30" i="8"/>
  <c r="L24" i="8"/>
  <c r="K24" i="8"/>
  <c r="H24" i="8"/>
  <c r="L23" i="8"/>
  <c r="K23" i="8"/>
  <c r="H23" i="8"/>
  <c r="H32" i="8"/>
  <c r="K32" i="8"/>
  <c r="L32" i="8"/>
  <c r="L37" i="8"/>
  <c r="K37" i="8"/>
  <c r="H37" i="8"/>
  <c r="L36" i="8"/>
  <c r="K36" i="8"/>
  <c r="H36" i="8"/>
  <c r="L35" i="8"/>
  <c r="K35" i="8"/>
  <c r="H35" i="8"/>
  <c r="L34" i="8"/>
  <c r="K34" i="8"/>
  <c r="H34" i="8"/>
  <c r="F14" i="9" l="1"/>
  <c r="F13" i="9"/>
  <c r="F18" i="9"/>
  <c r="F17" i="9"/>
  <c r="F16" i="9"/>
  <c r="F15" i="9"/>
  <c r="F19" i="9"/>
  <c r="M21" i="8"/>
  <c r="F21" i="9"/>
  <c r="F20" i="9"/>
  <c r="M18" i="8"/>
  <c r="M17" i="8"/>
  <c r="M30" i="8"/>
  <c r="M28" i="8"/>
  <c r="M23" i="8"/>
  <c r="M26" i="8"/>
  <c r="M29" i="8"/>
  <c r="M25" i="8"/>
  <c r="M27" i="8"/>
  <c r="M24" i="8"/>
  <c r="M32" i="8"/>
  <c r="M34" i="8"/>
  <c r="M35" i="8"/>
  <c r="M37" i="8"/>
  <c r="M36" i="8"/>
  <c r="L41" i="8"/>
  <c r="K41" i="8"/>
  <c r="H41" i="8"/>
  <c r="L40" i="8"/>
  <c r="K40" i="8"/>
  <c r="H40" i="8"/>
  <c r="L42" i="8"/>
  <c r="K42" i="8"/>
  <c r="H42" i="8"/>
  <c r="L39" i="8"/>
  <c r="K39" i="8"/>
  <c r="H39" i="8"/>
  <c r="L38" i="8"/>
  <c r="K38" i="8"/>
  <c r="H38" i="8"/>
  <c r="L33" i="8"/>
  <c r="K33" i="8"/>
  <c r="H33" i="8"/>
  <c r="L46" i="8"/>
  <c r="K46" i="8"/>
  <c r="H46" i="8"/>
  <c r="L52" i="8"/>
  <c r="K52" i="8"/>
  <c r="H52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5" i="8"/>
  <c r="K45" i="8"/>
  <c r="H45" i="8"/>
  <c r="L56" i="8"/>
  <c r="K56" i="8"/>
  <c r="H56" i="8"/>
  <c r="L55" i="8"/>
  <c r="K55" i="8"/>
  <c r="H55" i="8"/>
  <c r="L53" i="8"/>
  <c r="K53" i="8"/>
  <c r="H53" i="8"/>
  <c r="L57" i="8"/>
  <c r="K57" i="8"/>
  <c r="H57" i="8"/>
  <c r="M39" i="8" l="1"/>
  <c r="M41" i="8"/>
  <c r="M40" i="8"/>
  <c r="M33" i="8"/>
  <c r="M42" i="8"/>
  <c r="M38" i="8"/>
  <c r="M46" i="8"/>
  <c r="M51" i="8"/>
  <c r="M47" i="8"/>
  <c r="M52" i="8"/>
  <c r="M48" i="8"/>
  <c r="M49" i="8"/>
  <c r="M45" i="8"/>
  <c r="M50" i="8"/>
  <c r="M56" i="8"/>
  <c r="M55" i="8"/>
  <c r="M53" i="8"/>
  <c r="M57" i="8"/>
  <c r="L54" i="8" l="1"/>
  <c r="K54" i="8"/>
  <c r="H54" i="8"/>
  <c r="M54" i="8" l="1"/>
  <c r="L44" i="8"/>
  <c r="K44" i="8"/>
  <c r="H44" i="8"/>
  <c r="M44" i="8" l="1"/>
  <c r="L43" i="8" l="1"/>
  <c r="K43" i="8"/>
  <c r="H43" i="8"/>
  <c r="M43" i="8" l="1"/>
  <c r="L31" i="8" l="1"/>
  <c r="K31" i="8"/>
  <c r="L10" i="8"/>
  <c r="K10" i="8"/>
  <c r="H31" i="8"/>
  <c r="H10" i="8"/>
  <c r="M31" i="8" l="1"/>
  <c r="M10" i="8"/>
  <c r="G58" i="8" l="1"/>
  <c r="L9" i="8" l="1"/>
  <c r="K9" i="8"/>
  <c r="H9" i="8"/>
  <c r="K58" i="8" l="1"/>
  <c r="L58" i="8"/>
  <c r="H58" i="8"/>
  <c r="M9" i="8"/>
  <c r="I13" i="8" l="1"/>
  <c r="I12" i="8"/>
  <c r="I20" i="8"/>
  <c r="I14" i="8"/>
  <c r="I16" i="8"/>
  <c r="I15" i="8"/>
  <c r="I11" i="8"/>
  <c r="I22" i="8"/>
  <c r="I19" i="8"/>
  <c r="F25" i="9"/>
  <c r="F24" i="9"/>
  <c r="F26" i="9"/>
  <c r="F23" i="9"/>
  <c r="F27" i="9"/>
  <c r="F28" i="9"/>
  <c r="I21" i="8"/>
  <c r="I17" i="8"/>
  <c r="I18" i="8"/>
  <c r="I26" i="8"/>
  <c r="I28" i="8"/>
  <c r="I27" i="8"/>
  <c r="I25" i="8"/>
  <c r="I29" i="8"/>
  <c r="F22" i="9"/>
  <c r="F29" i="9"/>
  <c r="F31" i="9"/>
  <c r="F32" i="9"/>
  <c r="F33" i="9"/>
  <c r="F30" i="9"/>
  <c r="I32" i="8"/>
  <c r="I30" i="8"/>
  <c r="I24" i="8"/>
  <c r="I23" i="8"/>
  <c r="F36" i="9"/>
  <c r="F35" i="9"/>
  <c r="F34" i="9"/>
  <c r="F12" i="9"/>
  <c r="I41" i="8"/>
  <c r="I37" i="8"/>
  <c r="I35" i="8"/>
  <c r="I36" i="8"/>
  <c r="I34" i="8"/>
  <c r="F40" i="9"/>
  <c r="F38" i="9"/>
  <c r="I42" i="8"/>
  <c r="I40" i="8"/>
  <c r="F37" i="9"/>
  <c r="F39" i="9"/>
  <c r="I38" i="8"/>
  <c r="I39" i="8"/>
  <c r="F46" i="9"/>
  <c r="F43" i="9"/>
  <c r="I46" i="8"/>
  <c r="I33" i="8"/>
  <c r="F49" i="9"/>
  <c r="F47" i="9"/>
  <c r="F51" i="9"/>
  <c r="F44" i="9"/>
  <c r="F50" i="9"/>
  <c r="F45" i="9"/>
  <c r="F42" i="9"/>
  <c r="F48" i="9"/>
  <c r="I56" i="8"/>
  <c r="I45" i="8"/>
  <c r="I49" i="8"/>
  <c r="I48" i="8"/>
  <c r="I51" i="8"/>
  <c r="I50" i="8"/>
  <c r="I52" i="8"/>
  <c r="I47" i="8"/>
  <c r="I53" i="8"/>
  <c r="I55" i="8"/>
  <c r="F54" i="9"/>
  <c r="F56" i="9"/>
  <c r="F57" i="9"/>
  <c r="F55" i="9"/>
  <c r="I57" i="8"/>
  <c r="F52" i="9"/>
  <c r="F53" i="9"/>
  <c r="I54" i="8"/>
  <c r="I44" i="8"/>
  <c r="F41" i="9"/>
  <c r="I43" i="8"/>
  <c r="F11" i="9"/>
  <c r="I10" i="8"/>
  <c r="I31" i="8"/>
  <c r="M58" i="8"/>
  <c r="I9" i="8"/>
  <c r="F10" i="9"/>
  <c r="F9" i="9"/>
  <c r="N13" i="8" l="1"/>
  <c r="N12" i="8"/>
  <c r="N20" i="8"/>
  <c r="N14" i="8"/>
  <c r="N16" i="8"/>
  <c r="N15" i="8"/>
  <c r="N11" i="8"/>
  <c r="N22" i="8"/>
  <c r="N19" i="8"/>
  <c r="N18" i="8"/>
  <c r="N17" i="8"/>
  <c r="N21" i="8"/>
  <c r="N27" i="8"/>
  <c r="N28" i="8"/>
  <c r="N29" i="8"/>
  <c r="N26" i="8"/>
  <c r="N25" i="8"/>
  <c r="N32" i="8"/>
  <c r="N24" i="8"/>
  <c r="N23" i="8"/>
  <c r="N30" i="8"/>
  <c r="N41" i="8"/>
  <c r="N34" i="8"/>
  <c r="N35" i="8"/>
  <c r="N37" i="8"/>
  <c r="N36" i="8"/>
  <c r="N42" i="8"/>
  <c r="N40" i="8"/>
  <c r="N38" i="8"/>
  <c r="N39" i="8"/>
  <c r="N46" i="8"/>
  <c r="N33" i="8"/>
  <c r="N56" i="8"/>
  <c r="N49" i="8"/>
  <c r="N48" i="8"/>
  <c r="N50" i="8"/>
  <c r="N51" i="8"/>
  <c r="N52" i="8"/>
  <c r="N45" i="8"/>
  <c r="N47" i="8"/>
  <c r="N53" i="8"/>
  <c r="N55" i="8"/>
  <c r="N57" i="8"/>
  <c r="N54" i="8"/>
  <c r="N44" i="8"/>
  <c r="N43" i="8"/>
  <c r="N10" i="8"/>
  <c r="N31" i="8"/>
  <c r="I58" i="8"/>
  <c r="F58" i="9"/>
  <c r="N9" i="8"/>
  <c r="N58" i="8" l="1"/>
</calcChain>
</file>

<file path=xl/sharedStrings.xml><?xml version="1.0" encoding="utf-8"?>
<sst xmlns="http://schemas.openxmlformats.org/spreadsheetml/2006/main" count="247" uniqueCount="159">
  <si>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</si>
  <si>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</si>
  <si>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</si>
  <si>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</si>
  <si>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</si>
  <si>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</si>
  <si>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</si>
  <si>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</si>
  <si>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</si>
  <si>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</si>
  <si>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</si>
  <si>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</si>
  <si>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</si>
  <si>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</si>
  <si>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</si>
  <si>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</si>
  <si>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</si>
  <si>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</si>
  <si>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</si>
  <si>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</si>
  <si>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</si>
  <si>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</si>
  <si>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</si>
  <si>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</si>
  <si>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</si>
  <si>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</si>
  <si>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</si>
  <si>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</si>
  <si>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</si>
  <si>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</si>
  <si>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</si>
  <si>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</si>
  <si>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</si>
  <si>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</si>
  <si>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</si>
  <si>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</si>
  <si>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</si>
  <si>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</si>
  <si>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</si>
  <si>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</si>
  <si>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</si>
  <si>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</si>
  <si>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</si>
  <si>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</si>
  <si>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</si>
  <si>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</si>
  <si>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</si>
  <si>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</si>
  <si>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</si>
  <si>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</si>
  <si>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</si>
  <si>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</si>
  <si>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Atendimento Inicial / Internação (Art. 175 e Art. 122)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</si>
  <si>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</si>
  <si>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</si>
  <si>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</si>
  <si>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Internação / Internação Sanção (Art. 122 e Art. 122-III)</t>
  </si>
  <si>
    <t>Internação Provisória e Internação Sanção (Arts. 108 e 122-III)</t>
  </si>
  <si>
    <t>Internação Provisória e Internação Sanção / Internação (Art. 108 e Art. 122-III, e Art. 122 )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</si>
  <si>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</si>
  <si>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</si>
  <si>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</si>
  <si>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</si>
  <si>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</si>
  <si>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</si>
  <si>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</si>
  <si>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</si>
  <si>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</si>
  <si>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</si>
  <si>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</si>
  <si>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</si>
  <si>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</si>
  <si>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</si>
  <si>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</si>
  <si>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</si>
  <si>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</si>
  <si>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</si>
  <si>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</si>
  <si>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</si>
  <si>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</si>
  <si>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</si>
  <si>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</si>
  <si>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</si>
  <si>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</si>
  <si>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</si>
  <si>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</si>
  <si>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</si>
  <si>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</si>
  <si>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</si>
  <si>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</si>
  <si>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</si>
  <si>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</si>
  <si>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</si>
  <si>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</si>
  <si>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</si>
  <si>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</si>
  <si>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</si>
  <si>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</si>
  <si>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</si>
  <si>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</si>
  <si>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</si>
  <si>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</si>
  <si>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</si>
  <si>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</si>
  <si>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</si>
  <si>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</si>
  <si>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</si>
  <si>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</si>
  <si>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</si>
  <si>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</si>
  <si>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</si>
  <si>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</si>
  <si>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</si>
  <si>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</si>
  <si>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</si>
  <si>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</si>
  <si>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</si>
  <si>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</si>
  <si>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</si>
  <si>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</si>
  <si>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</si>
  <si>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</si>
  <si>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</si>
  <si>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</si>
  <si>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</si>
  <si>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</si>
  <si>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</si>
  <si>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</si>
  <si>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</si>
  <si>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</si>
  <si>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</si>
  <si>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</si>
  <si>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</si>
  <si>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</si>
  <si>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</si>
  <si>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</si>
  <si>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CONSTRANGIMENTO ILEGAL QUALIFICADO</t>
  </si>
  <si>
    <t>EF - Anos Iniciais</t>
  </si>
  <si>
    <t>EF - Anos Finais</t>
  </si>
  <si>
    <t>ASSOCIAÇÃO CRIMINOSA</t>
  </si>
  <si>
    <t>DANO QUALIFICADO</t>
  </si>
  <si>
    <t>DESCUMPRIMENTO DE MEDIDA JUDICIAL</t>
  </si>
  <si>
    <t>DR2 - Litoral</t>
  </si>
  <si>
    <t>DR3 - Vale Paraíba</t>
  </si>
  <si>
    <t>DR4 - Interior</t>
  </si>
  <si>
    <t>FORMAÇÃO DE QUADRILHA OU BANDO</t>
  </si>
  <si>
    <t xml:space="preserve"> CENTRO DE ATENDIMENTO SOCIOEDUCATIVO AO ADOLESCENTE</t>
  </si>
  <si>
    <r>
      <rPr>
        <b/>
        <sz val="14"/>
        <rFont val="Calibri"/>
        <family val="2"/>
      </rPr>
      <t>ATI - ASSESSORIA DE TECNOLOGIA DA INFORMAÇÃO</t>
    </r>
    <r>
      <rPr>
        <b/>
        <sz val="13"/>
        <rFont val="Calibri"/>
        <family val="2"/>
      </rPr>
      <t xml:space="preserve">
</t>
    </r>
    <r>
      <rPr>
        <b/>
        <sz val="12"/>
        <rFont val="Calibri"/>
        <family val="2"/>
      </rPr>
      <t>NIO  -  NÚCLEO DE INTELIGÊNCIA ORGANIZACIONAL</t>
    </r>
  </si>
  <si>
    <t>BOLETIM ESTATÍSTICO DIÁRIO DA FUNDAÇÃO CASA - POSIÇÃO 16/05/2025 - 10h15</t>
  </si>
  <si>
    <t>16.05.2025</t>
  </si>
  <si>
    <r>
      <t xml:space="preserve">TOTAL DE ATENDIDOS NO ANO </t>
    </r>
    <r>
      <rPr>
        <sz val="11"/>
        <rFont val="Calibri"/>
        <family val="2"/>
      </rPr>
      <t xml:space="preserve">˟ </t>
    </r>
    <r>
      <rPr>
        <vertAlign val="superscript"/>
        <sz val="10"/>
        <rFont val="Calibri"/>
        <family val="2"/>
      </rPr>
      <t>Saldo 1º dia mais os Inseridos mês a mês</t>
    </r>
  </si>
  <si>
    <t>TOTAL (distribuidos em 41 municípios, incluindo a Capital)
 sendo que 0 centros de atendimento são gestão compartilhada.</t>
  </si>
  <si>
    <r>
      <t xml:space="preserve">Atendimento Inicial
</t>
    </r>
    <r>
      <rPr>
        <b/>
        <sz val="8"/>
        <rFont val="Calibri"/>
        <family val="2"/>
        <scheme val="minor"/>
      </rPr>
      <t>(Art. 175)</t>
    </r>
  </si>
  <si>
    <r>
      <t xml:space="preserve">Internação Sanção
</t>
    </r>
    <r>
      <rPr>
        <b/>
        <sz val="8"/>
        <rFont val="Calibri"/>
        <family val="2"/>
        <scheme val="minor"/>
      </rPr>
      <t>(Art. 122-III)</t>
    </r>
  </si>
  <si>
    <t>Série de 
Referência
(Matriculados)</t>
  </si>
  <si>
    <t>ATOS INFRACIONAIS POR ARTIGO DO ECA - POSIÇÃO EM 16.05.2025</t>
  </si>
  <si>
    <t>POSIÇÃO:- CORTE NIO 16.05.2025</t>
  </si>
  <si>
    <t>ATOS INFRACIONAIS POR FAIXA ETÁRIA - POSIÇÃO EM 16.05.2025</t>
  </si>
  <si>
    <t>VIOLAÇÃO DE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</si>
</sst>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_(* #,##0.00_);_(* \(#,##0.00\);_(* &quot;-&quot;??_);_(@_)"/>
    <numFmt numFmtId="166" formatCode="0.00000000"/>
  </numFmts>
  <fonts count="39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vertAlign val="superscript"/>
      <sz val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4" tint="0.79998168889431442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2" xfId="0" applyBorder="1"/>
    <xf numFmtId="0" fontId="29" fillId="0" borderId="12" xfId="0" applyFont="1" applyBorder="1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17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7" fillId="5" borderId="7" xfId="0" quotePrefix="1" applyFont="1" applyFill="1" applyBorder="1" applyAlignment="1" applyProtection="1">
      <alignment horizontal="center" vertical="center" readingOrder="1"/>
      <protection locked="0"/>
    </xf>
    <xf numFmtId="0" fontId="7" fillId="5" borderId="8" xfId="0" applyFont="1" applyFill="1" applyBorder="1" applyAlignment="1" applyProtection="1">
      <alignment horizontal="center" vertical="center" readingOrder="1"/>
      <protection locked="0"/>
    </xf>
    <xf numFmtId="0" fontId="7" fillId="5" borderId="18" xfId="0" applyFont="1" applyFill="1" applyBorder="1" applyAlignment="1" applyProtection="1">
      <alignment horizontal="center" vertical="center" readingOrder="1"/>
      <protection locked="0"/>
    </xf>
    <xf numFmtId="0" fontId="33" fillId="0" borderId="0" xfId="3" applyFont="1" applyAlignment="1" applyProtection="1">
      <alignment horizontal="left" vertical="center"/>
      <protection hidden="1"/>
    </xf>
    <xf numFmtId="0" fontId="34" fillId="0" borderId="0" xfId="3" applyFont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 wrapText="1"/>
      <protection hidden="1"/>
    </xf>
    <xf numFmtId="14" fontId="24" fillId="5" borderId="10" xfId="3" applyNumberFormat="1" applyFont="1" applyFill="1" applyBorder="1" applyAlignment="1" applyProtection="1">
      <alignment horizontal="center" vertical="center"/>
      <protection locked="0"/>
    </xf>
    <xf numFmtId="14" fontId="24" fillId="5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/>
      <protection hidden="1"/>
    </xf>
    <xf numFmtId="0" fontId="26" fillId="5" borderId="9" xfId="0" applyFont="1" applyFill="1" applyBorder="1" applyAlignment="1" applyProtection="1">
      <alignment horizontal="center" vertical="center"/>
      <protection hidden="1"/>
    </xf>
    <xf numFmtId="0" fontId="26" fillId="5" borderId="11" xfId="0" applyFont="1" applyFill="1" applyBorder="1" applyAlignment="1" applyProtection="1">
      <alignment vertical="center"/>
      <protection hidden="1"/>
    </xf>
    <xf numFmtId="0" fontId="25" fillId="0" borderId="12" xfId="3" applyFont="1" applyBorder="1" applyAlignment="1" applyProtection="1">
      <alignment horizontal="center" vertical="center"/>
      <protection hidden="1"/>
    </xf>
    <xf numFmtId="0" fontId="25" fillId="0" borderId="0" xfId="3" applyFont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25" fillId="0" borderId="14" xfId="3" applyFont="1" applyBorder="1" applyAlignment="1" applyProtection="1">
      <alignment horizontal="center" vertical="center"/>
      <protection hidden="1"/>
    </xf>
    <xf numFmtId="0" fontId="25" fillId="0" borderId="15" xfId="3" applyFont="1" applyBorder="1" applyAlignment="1" applyProtection="1">
      <alignment horizontal="center" vertical="center"/>
      <protection locked="0"/>
    </xf>
    <xf numFmtId="0" fontId="25" fillId="0" borderId="16" xfId="3" applyFont="1" applyBorder="1" applyAlignment="1" applyProtection="1">
      <alignment horizontal="center" vertical="center"/>
      <protection locked="0"/>
    </xf>
    <xf numFmtId="0" fontId="25" fillId="6" borderId="12" xfId="3" applyFont="1" applyFill="1" applyBorder="1" applyAlignment="1" applyProtection="1">
      <alignment horizontal="center" vertical="center"/>
      <protection hidden="1"/>
    </xf>
    <xf numFmtId="0" fontId="24" fillId="6" borderId="0" xfId="3" applyFont="1" applyFill="1" applyAlignment="1" applyProtection="1">
      <alignment horizontal="center" vertical="center"/>
      <protection locked="0"/>
    </xf>
    <xf numFmtId="0" fontId="24" fillId="6" borderId="13" xfId="3" applyFont="1" applyFill="1" applyBorder="1" applyAlignment="1" applyProtection="1">
      <alignment horizontal="center" vertical="center"/>
      <protection locked="0"/>
    </xf>
    <xf numFmtId="0" fontId="24" fillId="0" borderId="9" xfId="3" applyFont="1" applyBorder="1" applyAlignment="1" applyProtection="1">
      <alignment horizontal="center" vertical="center"/>
      <protection hidden="1"/>
    </xf>
    <xf numFmtId="10" fontId="3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14" xfId="3" applyFont="1" applyBorder="1" applyAlignment="1" applyProtection="1">
      <alignment horizontal="center" vertical="center"/>
      <protection hidden="1"/>
    </xf>
    <xf numFmtId="10" fontId="25" fillId="0" borderId="16" xfId="3" applyNumberFormat="1" applyFont="1" applyBorder="1" applyAlignment="1" applyProtection="1">
      <alignment horizontal="center" vertical="center"/>
      <protection locked="0"/>
    </xf>
    <xf numFmtId="166" fontId="22" fillId="0" borderId="0" xfId="3" applyNumberFormat="1" applyFont="1" applyAlignment="1" applyProtection="1">
      <alignment horizontal="center" vertical="center"/>
      <protection hidden="1"/>
    </xf>
    <xf numFmtId="0" fontId="25" fillId="3" borderId="14" xfId="3" applyFont="1" applyFill="1" applyBorder="1" applyAlignment="1" applyProtection="1">
      <alignment horizontal="center" vertical="center"/>
      <protection hidden="1"/>
    </xf>
    <xf numFmtId="0" fontId="24" fillId="3" borderId="15" xfId="3" applyFont="1" applyFill="1" applyBorder="1" applyAlignment="1" applyProtection="1">
      <alignment horizontal="center" vertical="center"/>
      <protection locked="0"/>
    </xf>
    <xf numFmtId="3" fontId="26" fillId="3" borderId="16" xfId="0" applyNumberFormat="1" applyFont="1" applyFill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locked="0"/>
    </xf>
    <xf numFmtId="0" fontId="26" fillId="5" borderId="9" xfId="0" applyFont="1" applyFill="1" applyBorder="1" applyAlignment="1" applyProtection="1">
      <alignment horizontal="center"/>
      <protection hidden="1"/>
    </xf>
    <xf numFmtId="0" fontId="26" fillId="5" borderId="10" xfId="0" applyFont="1" applyFill="1" applyBorder="1" applyAlignment="1" applyProtection="1">
      <alignment horizontal="center" vertical="center"/>
      <protection hidden="1"/>
    </xf>
    <xf numFmtId="0" fontId="26" fillId="5" borderId="11" xfId="0" applyFont="1" applyFill="1" applyBorder="1" applyAlignment="1" applyProtection="1">
      <alignment horizontal="center" vertical="center"/>
      <protection hidden="1"/>
    </xf>
    <xf numFmtId="0" fontId="24" fillId="5" borderId="9" xfId="3" applyFont="1" applyFill="1" applyBorder="1" applyAlignment="1" applyProtection="1">
      <alignment horizontal="center" vertical="center"/>
      <protection hidden="1"/>
    </xf>
    <xf numFmtId="0" fontId="24" fillId="5" borderId="11" xfId="3" applyFont="1" applyFill="1" applyBorder="1" applyAlignment="1" applyProtection="1">
      <alignment horizontal="center" vertical="center"/>
      <protection hidden="1"/>
    </xf>
    <xf numFmtId="0" fontId="31" fillId="5" borderId="11" xfId="3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0" fontId="22" fillId="0" borderId="13" xfId="3" applyNumberFormat="1" applyFont="1" applyBorder="1" applyAlignment="1" applyProtection="1">
      <alignment horizontal="center" vertical="center"/>
      <protection hidden="1"/>
    </xf>
    <xf numFmtId="10" fontId="22" fillId="0" borderId="0" xfId="3" applyNumberFormat="1" applyFont="1" applyAlignment="1" applyProtection="1">
      <alignment horizontal="center" vertical="center"/>
      <protection hidden="1"/>
    </xf>
    <xf numFmtId="0" fontId="22" fillId="0" borderId="12" xfId="3" applyFont="1" applyBorder="1" applyAlignment="1" applyProtection="1">
      <alignment horizontal="center" vertical="center"/>
      <protection hidden="1"/>
    </xf>
    <xf numFmtId="0" fontId="22" fillId="0" borderId="13" xfId="3" applyFont="1" applyBorder="1" applyAlignment="1" applyProtection="1">
      <alignment horizontal="center" vertical="center"/>
      <protection hidden="1"/>
    </xf>
    <xf numFmtId="0" fontId="24" fillId="0" borderId="12" xfId="3" applyFont="1" applyBorder="1" applyAlignment="1" applyProtection="1">
      <alignment vertical="center" wrapText="1"/>
      <protection hidden="1"/>
    </xf>
    <xf numFmtId="1" fontId="25" fillId="0" borderId="12" xfId="3" applyNumberFormat="1" applyFont="1" applyBorder="1" applyAlignment="1" applyProtection="1">
      <alignment horizontal="center" vertical="center" wrapText="1"/>
      <protection hidden="1"/>
    </xf>
    <xf numFmtId="10" fontId="25" fillId="0" borderId="13" xfId="41" applyNumberFormat="1" applyFont="1" applyBorder="1" applyAlignment="1" applyProtection="1">
      <alignment horizontal="center" vertical="center"/>
      <protection locked="0"/>
    </xf>
    <xf numFmtId="10" fontId="11" fillId="0" borderId="13" xfId="41" applyNumberFormat="1" applyFont="1" applyFill="1" applyBorder="1" applyAlignment="1" applyProtection="1">
      <alignment horizontal="center" vertical="center"/>
      <protection locked="0"/>
    </xf>
    <xf numFmtId="1" fontId="22" fillId="0" borderId="13" xfId="3" applyNumberFormat="1" applyFont="1" applyBorder="1" applyAlignment="1" applyProtection="1">
      <alignment horizontal="center" vertical="center"/>
      <protection hidden="1"/>
    </xf>
    <xf numFmtId="1" fontId="24" fillId="0" borderId="12" xfId="3" applyNumberFormat="1" applyFont="1" applyBorder="1" applyAlignment="1" applyProtection="1">
      <alignment horizontal="center" vertical="center" wrapText="1"/>
      <protection hidden="1"/>
    </xf>
    <xf numFmtId="0" fontId="25" fillId="0" borderId="13" xfId="3" applyFont="1" applyBorder="1" applyAlignment="1" applyProtection="1">
      <alignment horizontal="center" vertical="center"/>
      <protection hidden="1"/>
    </xf>
    <xf numFmtId="0" fontId="24" fillId="6" borderId="14" xfId="3" applyFont="1" applyFill="1" applyBorder="1" applyAlignment="1" applyProtection="1">
      <alignment horizontal="center" vertical="center"/>
      <protection hidden="1"/>
    </xf>
    <xf numFmtId="9" fontId="24" fillId="6" borderId="16" xfId="41" applyFont="1" applyFill="1" applyBorder="1" applyAlignment="1" applyProtection="1">
      <alignment horizontal="center" vertical="center"/>
      <protection hidden="1"/>
    </xf>
    <xf numFmtId="0" fontId="24" fillId="6" borderId="16" xfId="3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locked="0"/>
    </xf>
    <xf numFmtId="10" fontId="22" fillId="0" borderId="16" xfId="3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3" applyFont="1" applyAlignment="1" applyProtection="1">
      <alignment horizontal="center" vertical="center" wrapText="1"/>
      <protection hidden="1"/>
    </xf>
    <xf numFmtId="10" fontId="11" fillId="0" borderId="0" xfId="41" applyNumberFormat="1" applyFont="1" applyFill="1" applyBorder="1" applyAlignment="1" applyProtection="1">
      <alignment horizontal="center" vertical="center"/>
      <protection locked="0"/>
    </xf>
    <xf numFmtId="0" fontId="24" fillId="5" borderId="9" xfId="3" applyFont="1" applyFill="1" applyBorder="1" applyAlignment="1" applyProtection="1">
      <alignment horizontal="center" vertical="center" wrapText="1"/>
      <protection hidden="1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24" fillId="5" borderId="11" xfId="3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  <xf numFmtId="0" fontId="36" fillId="5" borderId="10" xfId="14" applyFont="1" applyFill="1" applyBorder="1" applyAlignment="1" applyProtection="1">
      <alignment horizontal="center" vertical="center" wrapText="1"/>
      <protection hidden="1"/>
    </xf>
    <xf numFmtId="0" fontId="36" fillId="5" borderId="11" xfId="14" applyFont="1" applyFill="1" applyBorder="1" applyAlignment="1" applyProtection="1">
      <alignment horizontal="center" vertical="center" wrapText="1"/>
      <protection hidden="1"/>
    </xf>
    <xf numFmtId="0" fontId="22" fillId="0" borderId="12" xfId="3" applyFont="1" applyBorder="1" applyAlignment="1" applyProtection="1">
      <alignment horizontal="center" vertical="center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7" fillId="0" borderId="0" xfId="14" applyFont="1" applyAlignment="1" applyProtection="1">
      <alignment horizontal="center" vertical="top" wrapText="1"/>
      <protection hidden="1"/>
    </xf>
    <xf numFmtId="9" fontId="37" fillId="0" borderId="13" xfId="41" applyFont="1" applyFill="1" applyBorder="1" applyAlignment="1" applyProtection="1">
      <alignment horizontal="center" vertical="top" wrapText="1"/>
      <protection hidden="1"/>
    </xf>
    <xf numFmtId="0" fontId="6" fillId="6" borderId="14" xfId="3" applyFont="1" applyFill="1" applyBorder="1" applyAlignment="1" applyProtection="1">
      <alignment horizontal="center" vertical="center" wrapText="1"/>
      <protection hidden="1"/>
    </xf>
    <xf numFmtId="0" fontId="6" fillId="6" borderId="15" xfId="3" applyFont="1" applyFill="1" applyBorder="1" applyAlignment="1" applyProtection="1">
      <alignment horizontal="center" vertical="center" wrapText="1"/>
      <protection hidden="1"/>
    </xf>
    <xf numFmtId="0" fontId="27" fillId="6" borderId="16" xfId="3" applyFont="1" applyFill="1" applyBorder="1" applyAlignment="1" applyProtection="1">
      <alignment horizontal="center" vertical="center"/>
      <protection hidden="1"/>
    </xf>
    <xf numFmtId="0" fontId="6" fillId="6" borderId="14" xfId="0" applyFont="1" applyFill="1" applyBorder="1" applyAlignment="1" applyProtection="1">
      <alignment horizontal="center" vertical="center"/>
      <protection hidden="1"/>
    </xf>
    <xf numFmtId="0" fontId="6" fillId="6" borderId="15" xfId="0" applyFont="1" applyFill="1" applyBorder="1" applyAlignment="1" applyProtection="1">
      <alignment horizontal="center" vertical="center"/>
      <protection hidden="1"/>
    </xf>
    <xf numFmtId="0" fontId="36" fillId="6" borderId="15" xfId="14" applyFont="1" applyFill="1" applyBorder="1" applyAlignment="1" applyProtection="1">
      <alignment horizontal="center" vertical="center" wrapText="1"/>
      <protection hidden="1"/>
    </xf>
    <xf numFmtId="9" fontId="36" fillId="6" borderId="16" xfId="41" applyFont="1" applyFill="1" applyBorder="1" applyAlignment="1" applyProtection="1">
      <alignment horizontal="center" vertical="center" wrapText="1"/>
      <protection hidden="1"/>
    </xf>
    <xf numFmtId="0" fontId="38" fillId="7" borderId="9" xfId="0" applyFont="1" applyFill="1" applyBorder="1" applyAlignment="1">
      <alignment horizontal="center" vertical="center" wrapText="1"/>
    </xf>
    <xf numFmtId="0" fontId="24" fillId="5" borderId="10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quotePrefix="1" applyFont="1" applyAlignment="1" applyProtection="1">
      <alignment horizontal="center" vertical="center"/>
      <protection hidden="1"/>
    </xf>
    <xf numFmtId="10" fontId="3" fillId="0" borderId="13" xfId="41" applyNumberFormat="1" applyFont="1" applyFill="1" applyBorder="1" applyAlignment="1" applyProtection="1">
      <alignment horizontal="center"/>
      <protection hidden="1"/>
    </xf>
    <xf numFmtId="0" fontId="6" fillId="6" borderId="14" xfId="0" applyFont="1" applyFill="1" applyBorder="1" applyAlignment="1" applyProtection="1">
      <alignment horizontal="center"/>
      <protection hidden="1"/>
    </xf>
    <xf numFmtId="0" fontId="6" fillId="6" borderId="15" xfId="0" applyFont="1" applyFill="1" applyBorder="1" applyAlignment="1" applyProtection="1">
      <alignment horizontal="center"/>
      <protection hidden="1"/>
    </xf>
    <xf numFmtId="0" fontId="6" fillId="6" borderId="16" xfId="0" applyFont="1" applyFill="1" applyBorder="1" applyAlignment="1" applyProtection="1">
      <alignment horizontal="center"/>
      <protection hidden="1"/>
    </xf>
    <xf numFmtId="0" fontId="22" fillId="0" borderId="0" xfId="3" applyFont="1" applyAlignment="1" applyProtection="1">
      <alignment horizontal="left" vertical="center"/>
      <protection hidden="1"/>
    </xf>
  </cellXfs>
  <cellStyles count="42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" xfId="41" builtinId="5"/>
    <cellStyle name="Porcentagem 10" xfId="20" xr:uid="{00000000-0005-0000-0000-000019000000}"/>
    <cellStyle name="Porcentagem 10 2" xfId="21" xr:uid="{00000000-0005-0000-0000-00001A000000}"/>
    <cellStyle name="Porcentagem 10 2 2" xfId="22" xr:uid="{00000000-0005-0000-0000-00001B000000}"/>
    <cellStyle name="Porcentagem 2" xfId="23" xr:uid="{00000000-0005-0000-0000-00001C000000}"/>
    <cellStyle name="Porcentagem 2 2" xfId="24" xr:uid="{00000000-0005-0000-0000-00001D000000}"/>
    <cellStyle name="Porcentagem 2 3" xfId="25" xr:uid="{00000000-0005-0000-0000-00001E000000}"/>
    <cellStyle name="Porcentagem 2 3 2" xfId="26" xr:uid="{00000000-0005-0000-0000-00001F000000}"/>
    <cellStyle name="Porcentagem 2 3 2 2" xfId="27" xr:uid="{00000000-0005-0000-0000-000020000000}"/>
    <cellStyle name="Porcentagem 2 4" xfId="28" xr:uid="{00000000-0005-0000-0000-000021000000}"/>
    <cellStyle name="Porcentagem 3" xfId="29" xr:uid="{00000000-0005-0000-0000-000022000000}"/>
    <cellStyle name="Porcentagem 3 2" xfId="30" xr:uid="{00000000-0005-0000-0000-000023000000}"/>
    <cellStyle name="Porcentagem 4" xfId="31" xr:uid="{00000000-0005-0000-0000-000024000000}"/>
    <cellStyle name="Porcentagem 4 2" xfId="32" xr:uid="{00000000-0005-0000-0000-000025000000}"/>
    <cellStyle name="Porcentagem 5" xfId="33" xr:uid="{00000000-0005-0000-0000-000026000000}"/>
    <cellStyle name="Porcentagem 6" xfId="34" xr:uid="{00000000-0005-0000-0000-000027000000}"/>
    <cellStyle name="Separador de milhares 2" xfId="35" xr:uid="{00000000-0005-0000-0000-000028000000}"/>
    <cellStyle name="Separador de milhares 3" xfId="36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42F766A-5A46-23E9-F44F-1B36EE9B1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6C7514E1-BD3F-4574-8481-697B2A19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9"/>
      <c r="M1" s="20"/>
      <c r="N1" s="21"/>
      <c r="O1" s="21"/>
    </row>
    <row r="2" spans="1:15" s="22" customFormat="1" ht="12.75" customHeight="1">
      <c r="A2" s="39" t="s">
        <v>146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23"/>
      <c r="M2" s="24"/>
      <c r="N2" s="21"/>
      <c r="O2" s="21"/>
    </row>
    <row r="3" spans="1:15" s="22" customFormat="1" ht="37.5" customHeight="1">
      <c r="A3" s="42" t="s">
        <v>147</v>
      </c>
      <c r="B3" s="38"/>
      <c r="C3" s="38"/>
      <c r="D3" s="38"/>
      <c r="E3" s="38"/>
      <c r="F3" s="38"/>
      <c r="G3" s="38"/>
      <c r="H3" s="38"/>
      <c r="I3" s="38"/>
      <c r="J3" s="38"/>
      <c r="K3" s="43"/>
      <c r="L3" s="19"/>
      <c r="M3" s="20"/>
      <c r="N3" s="21"/>
      <c r="O3" s="21"/>
    </row>
    <row r="4" spans="1:15" s="22" customFormat="1" ht="15.75" customHeight="1" thickBot="1">
      <c r="A4" s="39" t="s">
        <v>17</v>
      </c>
      <c r="B4" s="40"/>
      <c r="C4" s="40"/>
      <c r="D4" s="40"/>
      <c r="E4" s="40"/>
      <c r="F4" s="40"/>
      <c r="G4" s="40"/>
      <c r="H4" s="40"/>
      <c r="I4" s="40"/>
      <c r="J4" s="40"/>
      <c r="K4" s="41"/>
      <c r="M4" s="21"/>
      <c r="N4" s="21"/>
      <c r="O4" s="21"/>
    </row>
    <row r="5" spans="1:15" s="22" customFormat="1" ht="15.75">
      <c r="A5" s="44" t="s">
        <v>148</v>
      </c>
      <c r="B5" s="45"/>
      <c r="C5" s="45"/>
      <c r="D5" s="45"/>
      <c r="E5" s="45"/>
      <c r="F5" s="45"/>
      <c r="G5" s="45"/>
      <c r="H5" s="45"/>
      <c r="I5" s="45"/>
      <c r="J5" s="45"/>
      <c r="K5" s="46"/>
      <c r="L5" s="25"/>
      <c r="M5" s="26"/>
      <c r="N5" s="21"/>
      <c r="O5" s="21"/>
    </row>
    <row r="6" spans="1:15" ht="12.75" customHeight="1">
      <c r="A6" s="47"/>
      <c r="B6" s="48"/>
      <c r="C6" s="48"/>
      <c r="D6" s="48"/>
      <c r="E6" s="48"/>
      <c r="F6" s="48"/>
      <c r="G6" s="48"/>
      <c r="H6" s="48"/>
      <c r="I6" s="48"/>
      <c r="J6" s="48"/>
    </row>
    <row r="7" spans="1:15" ht="15" customHeight="1">
      <c r="A7" s="49" t="s">
        <v>18</v>
      </c>
      <c r="B7" s="50" t="s">
        <v>86</v>
      </c>
      <c r="C7" s="50" t="s">
        <v>123</v>
      </c>
      <c r="D7" s="50" t="s">
        <v>135</v>
      </c>
      <c r="E7" s="51" t="s">
        <v>149</v>
      </c>
      <c r="F7" s="52"/>
      <c r="G7" s="53" t="s">
        <v>19</v>
      </c>
      <c r="H7" s="50" t="s">
        <v>135</v>
      </c>
      <c r="I7" s="51" t="s">
        <v>149</v>
      </c>
      <c r="J7" s="54" t="s">
        <v>20</v>
      </c>
      <c r="K7" s="55" t="s">
        <v>21</v>
      </c>
    </row>
    <row r="8" spans="1:15" ht="15" customHeight="1">
      <c r="A8" s="56" t="s">
        <v>22</v>
      </c>
      <c r="B8" s="57">
        <v>32</v>
      </c>
      <c r="C8" s="57">
        <v>57</v>
      </c>
      <c r="D8" s="57">
        <v>43</v>
      </c>
      <c r="E8" s="58">
        <v>54</v>
      </c>
      <c r="F8" s="52"/>
      <c r="G8" s="56" t="s">
        <v>23</v>
      </c>
      <c r="H8" s="57">
        <v>299</v>
      </c>
      <c r="I8" s="58">
        <v>325</v>
      </c>
      <c r="J8" s="59">
        <v>12</v>
      </c>
      <c r="K8" s="60">
        <v>14</v>
      </c>
      <c r="M8" s="28">
        <f>H8</f>
        <v>299</v>
      </c>
      <c r="N8" s="28">
        <f t="shared" ref="N8:N11" si="0">D8</f>
        <v>43</v>
      </c>
    </row>
    <row r="9" spans="1:15" ht="15" customHeight="1">
      <c r="A9" s="56" t="s">
        <v>24</v>
      </c>
      <c r="B9" s="57">
        <v>563</v>
      </c>
      <c r="C9" s="57">
        <v>495</v>
      </c>
      <c r="D9" s="57">
        <v>463</v>
      </c>
      <c r="E9" s="58">
        <v>664</v>
      </c>
      <c r="F9" s="52"/>
      <c r="G9" s="56" t="s">
        <v>25</v>
      </c>
      <c r="H9" s="57">
        <v>2967</v>
      </c>
      <c r="I9" s="58">
        <v>3106</v>
      </c>
      <c r="J9" s="59">
        <v>13</v>
      </c>
      <c r="K9" s="60">
        <v>74</v>
      </c>
      <c r="M9" s="28">
        <f>H9</f>
        <v>2967</v>
      </c>
      <c r="N9" s="28">
        <f t="shared" si="0"/>
        <v>463</v>
      </c>
    </row>
    <row r="10" spans="1:15" ht="15" customHeight="1">
      <c r="A10" s="56" t="s">
        <v>26</v>
      </c>
      <c r="B10" s="57">
        <v>66</v>
      </c>
      <c r="C10" s="57">
        <v>74</v>
      </c>
      <c r="D10" s="57">
        <v>82</v>
      </c>
      <c r="E10" s="58">
        <v>106</v>
      </c>
      <c r="F10" s="52"/>
      <c r="G10" s="61" t="s">
        <v>27</v>
      </c>
      <c r="H10" s="62">
        <v>851</v>
      </c>
      <c r="I10" s="63">
        <v>994</v>
      </c>
      <c r="J10" s="59">
        <v>14</v>
      </c>
      <c r="K10" s="60">
        <v>237</v>
      </c>
      <c r="M10" s="28">
        <f>H10</f>
        <v>851</v>
      </c>
      <c r="N10" s="28">
        <f t="shared" si="0"/>
        <v>82</v>
      </c>
    </row>
    <row r="11" spans="1:15" ht="15" customHeight="1">
      <c r="A11" s="56" t="s">
        <v>28</v>
      </c>
      <c r="B11" s="27">
        <v>3606</v>
      </c>
      <c r="C11" s="27">
        <v>3707</v>
      </c>
      <c r="D11" s="27">
        <v>3351</v>
      </c>
      <c r="E11" s="58">
        <v>3422</v>
      </c>
      <c r="F11" s="52"/>
      <c r="G11"/>
      <c r="H11"/>
      <c r="I11"/>
      <c r="J11" s="59">
        <v>15</v>
      </c>
      <c r="K11" s="60">
        <v>573</v>
      </c>
      <c r="N11" s="28">
        <f t="shared" si="0"/>
        <v>3351</v>
      </c>
    </row>
    <row r="12" spans="1:15" ht="15" customHeight="1">
      <c r="A12" s="56" t="s">
        <v>29</v>
      </c>
      <c r="B12" s="27">
        <v>153</v>
      </c>
      <c r="C12" s="27">
        <v>159</v>
      </c>
      <c r="D12" s="27">
        <v>165</v>
      </c>
      <c r="E12" s="58">
        <v>163</v>
      </c>
      <c r="F12" s="52"/>
      <c r="J12" s="59">
        <v>16</v>
      </c>
      <c r="K12" s="60">
        <v>1028</v>
      </c>
      <c r="N12" s="28">
        <f>D12</f>
        <v>165</v>
      </c>
    </row>
    <row r="13" spans="1:15" ht="15" customHeight="1">
      <c r="A13" s="64" t="s">
        <v>121</v>
      </c>
      <c r="B13" s="65">
        <v>4420</v>
      </c>
      <c r="C13" s="65">
        <v>4492</v>
      </c>
      <c r="D13" s="65">
        <v>4104</v>
      </c>
      <c r="E13" s="66">
        <v>4409</v>
      </c>
      <c r="F13" s="52"/>
      <c r="G13" s="67" t="s">
        <v>30</v>
      </c>
      <c r="H13" s="68">
        <v>0.96316384180790959</v>
      </c>
      <c r="J13" s="59">
        <v>17</v>
      </c>
      <c r="K13" s="60">
        <v>1505</v>
      </c>
      <c r="N13" s="28">
        <f>D13</f>
        <v>4104</v>
      </c>
    </row>
    <row r="14" spans="1:15" ht="15" customHeight="1">
      <c r="A14" s="56" t="s">
        <v>134</v>
      </c>
      <c r="B14" s="57">
        <v>11</v>
      </c>
      <c r="C14" s="57">
        <v>8</v>
      </c>
      <c r="D14" s="57">
        <v>13</v>
      </c>
      <c r="E14" s="58">
        <v>16</v>
      </c>
      <c r="F14" s="52"/>
      <c r="G14" s="69" t="s">
        <v>31</v>
      </c>
      <c r="H14" s="70">
        <v>3.6836158192090393E-2</v>
      </c>
      <c r="I14" s="71"/>
      <c r="J14" s="59">
        <v>18</v>
      </c>
      <c r="K14" s="60">
        <v>865</v>
      </c>
      <c r="N14" s="28">
        <f>D15</f>
        <v>4117</v>
      </c>
      <c r="O14" s="28">
        <f>D14</f>
        <v>13</v>
      </c>
    </row>
    <row r="15" spans="1:15" ht="15" customHeight="1">
      <c r="A15" s="64" t="s">
        <v>122</v>
      </c>
      <c r="B15" s="65">
        <v>4431</v>
      </c>
      <c r="C15" s="65">
        <v>4500</v>
      </c>
      <c r="D15" s="65">
        <v>4117</v>
      </c>
      <c r="E15" s="66">
        <v>4425</v>
      </c>
      <c r="F15" s="52"/>
      <c r="I15" s="48"/>
      <c r="J15" s="59">
        <v>19</v>
      </c>
      <c r="K15" s="60">
        <v>109</v>
      </c>
      <c r="O15" s="28" t="e">
        <f>#REF!</f>
        <v>#REF!</v>
      </c>
    </row>
    <row r="16" spans="1:15" ht="15" customHeight="1">
      <c r="A16" s="72" t="s">
        <v>150</v>
      </c>
      <c r="B16" s="73">
        <v>15188</v>
      </c>
      <c r="C16" s="73">
        <v>14842</v>
      </c>
      <c r="D16" s="73">
        <v>14210</v>
      </c>
      <c r="E16" s="74">
        <v>7947</v>
      </c>
      <c r="F16" s="48"/>
      <c r="I16" s="48"/>
      <c r="J16" s="59">
        <v>20</v>
      </c>
      <c r="K16" s="60">
        <v>20</v>
      </c>
    </row>
    <row r="17" spans="1:21" ht="17.25">
      <c r="A17" s="47"/>
      <c r="B17" s="48"/>
      <c r="C17" s="48"/>
      <c r="D17" s="48"/>
      <c r="E17" s="48"/>
      <c r="F17" s="48"/>
      <c r="I17" s="48"/>
      <c r="J17" s="75" t="s">
        <v>85</v>
      </c>
      <c r="K17" s="76">
        <v>0</v>
      </c>
    </row>
    <row r="18" spans="1:21" ht="15" customHeight="1">
      <c r="A18" s="47"/>
      <c r="B18" s="48"/>
      <c r="C18" s="48"/>
      <c r="D18" s="48"/>
      <c r="E18" s="48"/>
      <c r="F18" s="48"/>
      <c r="I18" s="48"/>
    </row>
    <row r="19" spans="1:21" ht="15">
      <c r="A19" s="77" t="s">
        <v>0</v>
      </c>
      <c r="B19" s="78" t="s">
        <v>32</v>
      </c>
      <c r="C19" s="79"/>
      <c r="D19"/>
      <c r="E19"/>
      <c r="F19" s="53" t="s">
        <v>113</v>
      </c>
      <c r="G19" s="80" t="s">
        <v>114</v>
      </c>
      <c r="H19" s="81"/>
      <c r="I19" s="80" t="s">
        <v>115</v>
      </c>
      <c r="J19" s="81"/>
      <c r="K19" s="82" t="s">
        <v>116</v>
      </c>
    </row>
    <row r="20" spans="1:21" ht="15" customHeight="1">
      <c r="A20" s="83" t="s">
        <v>33</v>
      </c>
      <c r="B20" s="84">
        <v>1808</v>
      </c>
      <c r="C20" s="85">
        <v>0.40858757062146894</v>
      </c>
      <c r="D20" s="86"/>
      <c r="E20" s="86"/>
      <c r="F20" s="87"/>
      <c r="G20" s="87"/>
      <c r="H20" s="88"/>
      <c r="I20" s="87"/>
      <c r="J20" s="88"/>
      <c r="K20" s="88"/>
      <c r="R20" s="29"/>
      <c r="S20" s="29"/>
      <c r="T20" s="29"/>
      <c r="U20" s="29"/>
    </row>
    <row r="21" spans="1:21" ht="15" customHeight="1">
      <c r="A21" s="83" t="s">
        <v>35</v>
      </c>
      <c r="B21" s="84">
        <v>1408</v>
      </c>
      <c r="C21" s="85">
        <v>0.31819209039548024</v>
      </c>
      <c r="D21" s="86"/>
      <c r="E21" s="86"/>
      <c r="F21" s="89" t="s">
        <v>34</v>
      </c>
      <c r="G21" s="90">
        <v>1048</v>
      </c>
      <c r="H21" s="91">
        <v>0.23683615819209039</v>
      </c>
      <c r="I21" s="90">
        <v>1163</v>
      </c>
      <c r="J21" s="92">
        <v>0.26282485875706213</v>
      </c>
      <c r="K21" s="93">
        <v>25</v>
      </c>
    </row>
    <row r="22" spans="1:21" ht="15" customHeight="1">
      <c r="A22" s="83" t="s">
        <v>36</v>
      </c>
      <c r="B22" s="84">
        <v>243</v>
      </c>
      <c r="C22" s="85">
        <v>5.4915254237288137E-2</v>
      </c>
      <c r="D22" s="86"/>
      <c r="E22" s="86"/>
      <c r="F22" s="89" t="s">
        <v>117</v>
      </c>
      <c r="G22" s="90">
        <v>581</v>
      </c>
      <c r="H22" s="91">
        <v>0.13129943502824859</v>
      </c>
      <c r="I22" s="90">
        <v>664</v>
      </c>
      <c r="J22" s="92">
        <v>0.15005649717514125</v>
      </c>
      <c r="K22" s="93">
        <v>16</v>
      </c>
    </row>
    <row r="23" spans="1:21" ht="15" customHeight="1">
      <c r="A23" s="83" t="s">
        <v>38</v>
      </c>
      <c r="B23" s="84">
        <v>172</v>
      </c>
      <c r="C23" s="85">
        <v>3.8870056497175141E-2</v>
      </c>
      <c r="D23" s="86"/>
      <c r="E23" s="86"/>
      <c r="F23" s="89" t="s">
        <v>37</v>
      </c>
      <c r="G23" s="90">
        <v>2401</v>
      </c>
      <c r="H23" s="91">
        <v>0.54259887005649721</v>
      </c>
      <c r="I23" s="90">
        <v>2241</v>
      </c>
      <c r="J23" s="92">
        <v>0.5064406779661017</v>
      </c>
      <c r="K23" s="93">
        <v>46</v>
      </c>
    </row>
    <row r="24" spans="1:21" ht="15" customHeight="1">
      <c r="A24" s="83" t="s">
        <v>40</v>
      </c>
      <c r="B24" s="84">
        <v>133</v>
      </c>
      <c r="C24" s="85">
        <v>3.0056497175141243E-2</v>
      </c>
      <c r="D24" s="86"/>
      <c r="E24" s="86"/>
      <c r="F24" s="89" t="s">
        <v>39</v>
      </c>
      <c r="G24" s="90">
        <v>354</v>
      </c>
      <c r="H24" s="91">
        <v>0.08</v>
      </c>
      <c r="I24" s="90">
        <v>357</v>
      </c>
      <c r="J24" s="92">
        <v>8.067796610169492E-2</v>
      </c>
      <c r="K24" s="93">
        <v>7</v>
      </c>
    </row>
    <row r="25" spans="1:21" ht="15" customHeight="1">
      <c r="A25" s="83" t="s">
        <v>45</v>
      </c>
      <c r="B25" s="84">
        <v>94</v>
      </c>
      <c r="C25" s="85">
        <v>2.1242937853107345E-2</v>
      </c>
      <c r="D25" s="86"/>
      <c r="E25" s="86"/>
      <c r="F25" s="89" t="s">
        <v>118</v>
      </c>
      <c r="G25" s="90">
        <v>25.999999999999996</v>
      </c>
      <c r="H25" s="91">
        <v>5.8757062146892651E-3</v>
      </c>
      <c r="I25" s="94"/>
      <c r="J25" s="88"/>
      <c r="K25" s="93"/>
    </row>
    <row r="26" spans="1:21" ht="15" customHeight="1">
      <c r="A26" s="83" t="s">
        <v>43</v>
      </c>
      <c r="B26" s="84">
        <v>67</v>
      </c>
      <c r="C26" s="85">
        <v>1.5141242937853107E-2</v>
      </c>
      <c r="D26" s="86"/>
      <c r="E26" s="86"/>
      <c r="F26" s="89" t="s">
        <v>42</v>
      </c>
      <c r="G26" s="90">
        <v>15</v>
      </c>
      <c r="H26" s="91">
        <v>3.3898305084745762E-3</v>
      </c>
      <c r="I26" s="94"/>
      <c r="J26" s="88"/>
      <c r="K26" s="93"/>
    </row>
    <row r="27" spans="1:21" ht="15" customHeight="1">
      <c r="A27" s="83" t="s">
        <v>41</v>
      </c>
      <c r="B27" s="84">
        <v>59</v>
      </c>
      <c r="C27" s="85">
        <v>1.3333333333333334E-2</v>
      </c>
      <c r="D27" s="86"/>
      <c r="E27" s="86"/>
      <c r="F27" s="56"/>
      <c r="G27" s="56"/>
      <c r="H27" s="88"/>
      <c r="I27" s="56"/>
      <c r="J27" s="95"/>
      <c r="K27" s="95"/>
    </row>
    <row r="28" spans="1:21" ht="15" customHeight="1">
      <c r="A28" s="83" t="s">
        <v>84</v>
      </c>
      <c r="B28" s="84">
        <v>59</v>
      </c>
      <c r="C28" s="85">
        <v>1.3333333333333334E-2</v>
      </c>
      <c r="D28" s="86"/>
      <c r="E28" s="86"/>
      <c r="F28" s="96" t="s">
        <v>15</v>
      </c>
      <c r="G28" s="96">
        <v>4425</v>
      </c>
      <c r="H28" s="97">
        <v>0.99999999999999989</v>
      </c>
      <c r="I28" s="96">
        <v>4425</v>
      </c>
      <c r="J28" s="97">
        <v>1</v>
      </c>
      <c r="K28" s="98">
        <v>95</v>
      </c>
    </row>
    <row r="29" spans="1:21" ht="15" customHeight="1">
      <c r="A29" s="83" t="s">
        <v>89</v>
      </c>
      <c r="B29" s="84">
        <v>46</v>
      </c>
      <c r="C29" s="85">
        <v>1.03954802259887E-2</v>
      </c>
      <c r="D29" s="86"/>
      <c r="E29"/>
      <c r="F29"/>
      <c r="G29"/>
      <c r="H29"/>
      <c r="I29"/>
      <c r="J29"/>
      <c r="K29"/>
    </row>
    <row r="30" spans="1:21" ht="15" customHeight="1">
      <c r="A30" s="99" t="s">
        <v>46</v>
      </c>
      <c r="B30" s="100">
        <v>336</v>
      </c>
      <c r="C30" s="101">
        <v>7.5932203389830505E-2</v>
      </c>
      <c r="D30" s="86"/>
      <c r="E30" s="86"/>
      <c r="F30"/>
      <c r="G30"/>
      <c r="H30"/>
      <c r="I30"/>
      <c r="J30"/>
      <c r="K30"/>
    </row>
    <row r="31" spans="1:21" ht="15">
      <c r="A31" s="102"/>
      <c r="B31" s="84"/>
      <c r="C31" s="86"/>
      <c r="D31" s="102"/>
      <c r="E31" s="103"/>
      <c r="F31" s="103"/>
      <c r="G31" s="103"/>
      <c r="H31" s="104"/>
    </row>
    <row r="32" spans="1:21" ht="30">
      <c r="A32" s="105" t="s">
        <v>47</v>
      </c>
      <c r="B32" s="106"/>
      <c r="C32" s="106"/>
      <c r="D32" s="106"/>
      <c r="E32" s="107" t="s">
        <v>21</v>
      </c>
      <c r="G32" s="108" t="s">
        <v>48</v>
      </c>
      <c r="H32" s="109"/>
      <c r="I32" s="110" t="s">
        <v>49</v>
      </c>
      <c r="J32" s="110" t="s">
        <v>50</v>
      </c>
      <c r="K32" s="111" t="s">
        <v>51</v>
      </c>
    </row>
    <row r="33" spans="1:11" ht="15" customHeight="1">
      <c r="A33" s="112"/>
      <c r="B33" s="113"/>
      <c r="C33" s="113"/>
      <c r="D33" s="113"/>
      <c r="E33" s="95"/>
      <c r="G33" s="114"/>
      <c r="H33" s="22"/>
      <c r="I33" s="115"/>
      <c r="J33" s="115"/>
      <c r="K33" s="116"/>
    </row>
    <row r="34" spans="1:11" ht="15" customHeight="1">
      <c r="A34" s="112" t="s">
        <v>120</v>
      </c>
      <c r="B34" s="113"/>
      <c r="C34" s="113"/>
      <c r="D34" s="113"/>
      <c r="E34" s="95">
        <v>1</v>
      </c>
      <c r="G34" s="114" t="s">
        <v>142</v>
      </c>
      <c r="H34" s="22"/>
      <c r="I34" s="115">
        <v>808</v>
      </c>
      <c r="J34" s="115">
        <v>1010</v>
      </c>
      <c r="K34" s="116">
        <v>0.8</v>
      </c>
    </row>
    <row r="35" spans="1:11" ht="15" customHeight="1">
      <c r="A35" s="112" t="s">
        <v>52</v>
      </c>
      <c r="B35" s="113"/>
      <c r="C35" s="113"/>
      <c r="D35" s="113"/>
      <c r="E35" s="95">
        <v>2</v>
      </c>
      <c r="G35" s="114"/>
      <c r="H35" s="22"/>
      <c r="I35" s="115"/>
      <c r="J35" s="115"/>
      <c r="K35" s="116"/>
    </row>
    <row r="36" spans="1:11" ht="15.75" customHeight="1">
      <c r="A36" s="112" t="s">
        <v>53</v>
      </c>
      <c r="B36" s="113"/>
      <c r="C36" s="113"/>
      <c r="D36" s="113"/>
      <c r="E36" s="95">
        <v>9</v>
      </c>
      <c r="G36" s="114" t="s">
        <v>143</v>
      </c>
      <c r="H36" s="22"/>
      <c r="I36" s="115">
        <v>919</v>
      </c>
      <c r="J36" s="115">
        <v>1149</v>
      </c>
      <c r="K36" s="116">
        <v>0.79982593559617055</v>
      </c>
    </row>
    <row r="37" spans="1:11" ht="15" customHeight="1">
      <c r="A37" s="112" t="s">
        <v>54</v>
      </c>
      <c r="B37" s="113"/>
      <c r="C37" s="113"/>
      <c r="D37" s="113"/>
      <c r="E37" s="95">
        <v>18</v>
      </c>
      <c r="G37" s="114"/>
      <c r="H37" s="22"/>
      <c r="I37" s="115"/>
      <c r="J37" s="115"/>
      <c r="K37" s="116"/>
    </row>
    <row r="38" spans="1:11" ht="15" customHeight="1">
      <c r="A38" s="112" t="s">
        <v>55</v>
      </c>
      <c r="B38" s="113"/>
      <c r="C38" s="113"/>
      <c r="D38" s="113"/>
      <c r="E38" s="95">
        <v>48</v>
      </c>
      <c r="G38" s="114" t="s">
        <v>144</v>
      </c>
      <c r="H38" s="22"/>
      <c r="I38" s="115">
        <v>1339</v>
      </c>
      <c r="J38" s="115">
        <v>1726</v>
      </c>
      <c r="K38" s="116">
        <v>0.77578215527230587</v>
      </c>
    </row>
    <row r="39" spans="1:11" ht="15" customHeight="1">
      <c r="A39" s="112" t="s">
        <v>56</v>
      </c>
      <c r="B39" s="113"/>
      <c r="C39" s="113"/>
      <c r="D39" s="113"/>
      <c r="E39" s="95">
        <v>3</v>
      </c>
      <c r="G39" s="114"/>
      <c r="H39" s="22"/>
      <c r="I39" s="115"/>
      <c r="J39" s="115"/>
      <c r="K39" s="116"/>
    </row>
    <row r="40" spans="1:11" ht="15" customHeight="1">
      <c r="A40" s="112" t="s">
        <v>57</v>
      </c>
      <c r="B40" s="113"/>
      <c r="C40" s="113"/>
      <c r="D40" s="113"/>
      <c r="E40" s="95">
        <v>3</v>
      </c>
      <c r="G40" s="114" t="s">
        <v>124</v>
      </c>
      <c r="H40" s="22"/>
      <c r="I40" s="115">
        <v>1359</v>
      </c>
      <c r="J40" s="115">
        <v>1841</v>
      </c>
      <c r="K40" s="116">
        <v>0.73818576860401952</v>
      </c>
    </row>
    <row r="41" spans="1:11" ht="15" customHeight="1">
      <c r="A41" s="112" t="s">
        <v>58</v>
      </c>
      <c r="B41" s="113"/>
      <c r="C41" s="113"/>
      <c r="D41" s="113"/>
      <c r="E41" s="95">
        <v>0</v>
      </c>
      <c r="G41" s="114"/>
      <c r="H41" s="22"/>
      <c r="I41" s="115"/>
      <c r="J41" s="115"/>
      <c r="K41" s="116"/>
    </row>
    <row r="42" spans="1:11" ht="15" customHeight="1">
      <c r="A42" s="112" t="s">
        <v>59</v>
      </c>
      <c r="B42" s="113"/>
      <c r="C42" s="113"/>
      <c r="D42" s="113"/>
      <c r="E42" s="95">
        <v>10</v>
      </c>
      <c r="G42" s="114"/>
      <c r="H42" s="22"/>
      <c r="I42" s="115"/>
      <c r="J42" s="115"/>
      <c r="K42" s="116"/>
    </row>
    <row r="43" spans="1:11" ht="29.25" customHeight="1">
      <c r="A43" s="117" t="s">
        <v>151</v>
      </c>
      <c r="B43" s="118"/>
      <c r="C43" s="118"/>
      <c r="D43" s="118"/>
      <c r="E43" s="119">
        <v>94</v>
      </c>
      <c r="G43" s="120" t="s">
        <v>60</v>
      </c>
      <c r="H43" s="121"/>
      <c r="I43" s="122">
        <v>4425</v>
      </c>
      <c r="J43" s="122">
        <v>5726</v>
      </c>
      <c r="K43" s="123">
        <v>0.77279077890324832</v>
      </c>
    </row>
    <row r="44" spans="1:11" ht="18" customHeight="1"/>
    <row r="45" spans="1:11" ht="15" customHeight="1">
      <c r="A45" s="124" t="s">
        <v>61</v>
      </c>
      <c r="B45" s="125" t="s">
        <v>152</v>
      </c>
      <c r="C45" s="125" t="s">
        <v>62</v>
      </c>
      <c r="D45" s="125" t="s">
        <v>153</v>
      </c>
      <c r="E45" s="125" t="s">
        <v>63</v>
      </c>
      <c r="F45" s="125" t="s">
        <v>64</v>
      </c>
      <c r="G45" s="125" t="s">
        <v>15</v>
      </c>
      <c r="H45" s="107" t="s">
        <v>65</v>
      </c>
      <c r="I45"/>
      <c r="J45" s="49" t="s">
        <v>154</v>
      </c>
      <c r="K45" s="107" t="s">
        <v>9</v>
      </c>
    </row>
    <row r="46" spans="1:11" ht="15">
      <c r="A46" s="87" t="s">
        <v>66</v>
      </c>
      <c r="B46" s="126">
        <v>0</v>
      </c>
      <c r="C46" s="126">
        <v>1</v>
      </c>
      <c r="D46" s="126">
        <v>0</v>
      </c>
      <c r="E46" s="126">
        <v>4</v>
      </c>
      <c r="F46" s="127">
        <v>1</v>
      </c>
      <c r="G46" s="126">
        <v>6</v>
      </c>
      <c r="H46" s="128">
        <v>1.3559322033898306E-3</v>
      </c>
      <c r="I46"/>
      <c r="J46" s="30" t="s">
        <v>137</v>
      </c>
      <c r="K46" s="88">
        <v>90</v>
      </c>
    </row>
    <row r="47" spans="1:11" ht="15">
      <c r="A47" s="87" t="s">
        <v>67</v>
      </c>
      <c r="B47" s="126">
        <v>15</v>
      </c>
      <c r="C47" s="126">
        <v>193</v>
      </c>
      <c r="D47" s="126">
        <v>29</v>
      </c>
      <c r="E47" s="126">
        <v>946</v>
      </c>
      <c r="F47" s="127">
        <v>63</v>
      </c>
      <c r="G47" s="126">
        <v>1246</v>
      </c>
      <c r="H47" s="128">
        <v>0.28158192090395479</v>
      </c>
      <c r="I47"/>
      <c r="J47" s="30" t="s">
        <v>138</v>
      </c>
      <c r="K47" s="88">
        <v>1980</v>
      </c>
    </row>
    <row r="48" spans="1:11" ht="15">
      <c r="A48" s="87" t="s">
        <v>68</v>
      </c>
      <c r="B48" s="126">
        <v>0</v>
      </c>
      <c r="C48" s="126">
        <v>2</v>
      </c>
      <c r="D48" s="126">
        <v>0</v>
      </c>
      <c r="E48" s="126">
        <v>4</v>
      </c>
      <c r="F48" s="127">
        <v>0</v>
      </c>
      <c r="G48" s="126">
        <v>6</v>
      </c>
      <c r="H48" s="128">
        <v>1.3559322033898306E-3</v>
      </c>
      <c r="I48"/>
      <c r="J48" s="30" t="s">
        <v>69</v>
      </c>
      <c r="K48" s="88">
        <v>2185</v>
      </c>
    </row>
    <row r="49" spans="1:11" ht="15">
      <c r="A49" s="87" t="s">
        <v>70</v>
      </c>
      <c r="B49" s="126">
        <v>29</v>
      </c>
      <c r="C49" s="126">
        <v>366</v>
      </c>
      <c r="D49" s="126">
        <v>58</v>
      </c>
      <c r="E49" s="126">
        <v>1976</v>
      </c>
      <c r="F49" s="127">
        <v>85</v>
      </c>
      <c r="G49" s="126">
        <v>2514</v>
      </c>
      <c r="H49" s="128">
        <v>0.56813559322033902</v>
      </c>
      <c r="I49"/>
      <c r="J49" s="30" t="s">
        <v>71</v>
      </c>
      <c r="K49" s="88">
        <v>57</v>
      </c>
    </row>
    <row r="50" spans="1:11" ht="15">
      <c r="A50" s="87" t="s">
        <v>72</v>
      </c>
      <c r="B50" s="126">
        <v>10</v>
      </c>
      <c r="C50" s="126">
        <v>102</v>
      </c>
      <c r="D50" s="126">
        <v>19</v>
      </c>
      <c r="E50" s="126">
        <v>500</v>
      </c>
      <c r="F50" s="127">
        <v>22</v>
      </c>
      <c r="G50" s="126">
        <v>653</v>
      </c>
      <c r="H50" s="128">
        <v>0.14757062146892655</v>
      </c>
      <c r="I50"/>
      <c r="J50" s="31" t="s">
        <v>73</v>
      </c>
      <c r="K50" s="88">
        <v>12</v>
      </c>
    </row>
    <row r="51" spans="1:11" ht="15">
      <c r="A51" s="87" t="s">
        <v>74</v>
      </c>
      <c r="B51" s="126">
        <v>0</v>
      </c>
      <c r="C51" s="126">
        <v>0</v>
      </c>
      <c r="D51" s="126">
        <v>0</v>
      </c>
      <c r="E51" s="126">
        <v>0</v>
      </c>
      <c r="F51" s="127">
        <v>0</v>
      </c>
      <c r="G51" s="126">
        <v>0</v>
      </c>
      <c r="H51" s="128">
        <v>0</v>
      </c>
      <c r="I51"/>
      <c r="J51" s="31" t="s">
        <v>75</v>
      </c>
      <c r="K51" s="88">
        <v>101</v>
      </c>
    </row>
    <row r="52" spans="1:11" ht="15">
      <c r="A52" s="129" t="s">
        <v>76</v>
      </c>
      <c r="B52" s="130">
        <v>54</v>
      </c>
      <c r="C52" s="130">
        <v>664</v>
      </c>
      <c r="D52" s="130">
        <v>106</v>
      </c>
      <c r="E52" s="130">
        <v>3430</v>
      </c>
      <c r="F52" s="130">
        <v>171</v>
      </c>
      <c r="G52" s="130">
        <v>4425</v>
      </c>
      <c r="H52" s="131"/>
      <c r="I52"/>
      <c r="J52" s="129" t="s">
        <v>9</v>
      </c>
      <c r="K52" s="131">
        <v>4425</v>
      </c>
    </row>
    <row r="53" spans="1:11" ht="15">
      <c r="A53" s="132"/>
      <c r="I53"/>
    </row>
    <row r="54" spans="1:11" ht="45">
      <c r="A54" s="124" t="s">
        <v>77</v>
      </c>
      <c r="B54" s="125" t="s">
        <v>152</v>
      </c>
      <c r="C54" s="125" t="s">
        <v>62</v>
      </c>
      <c r="D54" s="125" t="s">
        <v>153</v>
      </c>
      <c r="E54" s="125" t="s">
        <v>63</v>
      </c>
      <c r="F54" s="125" t="s">
        <v>64</v>
      </c>
      <c r="G54" s="125" t="s">
        <v>15</v>
      </c>
      <c r="H54" s="107" t="s">
        <v>78</v>
      </c>
      <c r="J54"/>
      <c r="K54"/>
    </row>
    <row r="55" spans="1:11" ht="15">
      <c r="A55" s="87" t="s">
        <v>79</v>
      </c>
      <c r="B55" s="126">
        <v>0</v>
      </c>
      <c r="C55" s="126">
        <v>0</v>
      </c>
      <c r="D55" s="126">
        <v>0</v>
      </c>
      <c r="E55" s="126">
        <v>3</v>
      </c>
      <c r="F55" s="127">
        <v>2</v>
      </c>
      <c r="G55" s="126">
        <v>5</v>
      </c>
      <c r="H55" s="128">
        <v>0.3125</v>
      </c>
      <c r="J55"/>
      <c r="K55"/>
    </row>
    <row r="56" spans="1:11" ht="15">
      <c r="A56" s="87" t="s">
        <v>80</v>
      </c>
      <c r="B56" s="126">
        <v>0</v>
      </c>
      <c r="C56" s="126">
        <v>0</v>
      </c>
      <c r="D56" s="126">
        <v>0</v>
      </c>
      <c r="E56" s="126">
        <v>0</v>
      </c>
      <c r="F56" s="127">
        <v>1</v>
      </c>
      <c r="G56" s="126">
        <v>1</v>
      </c>
      <c r="H56" s="128">
        <v>6.25E-2</v>
      </c>
      <c r="J56"/>
      <c r="K56"/>
    </row>
    <row r="57" spans="1:11" ht="15">
      <c r="A57" s="87" t="s">
        <v>81</v>
      </c>
      <c r="B57" s="126">
        <v>0</v>
      </c>
      <c r="C57" s="126">
        <v>0</v>
      </c>
      <c r="D57" s="126">
        <v>0</v>
      </c>
      <c r="E57" s="126">
        <v>0</v>
      </c>
      <c r="F57" s="127">
        <v>0</v>
      </c>
      <c r="G57" s="126">
        <v>0</v>
      </c>
      <c r="H57" s="128">
        <v>0</v>
      </c>
      <c r="J57"/>
      <c r="K57"/>
    </row>
    <row r="58" spans="1:11" ht="32.25" customHeight="1">
      <c r="A58" s="87" t="s">
        <v>82</v>
      </c>
      <c r="B58" s="126">
        <v>0</v>
      </c>
      <c r="C58" s="126">
        <v>0</v>
      </c>
      <c r="D58" s="126">
        <v>0</v>
      </c>
      <c r="E58" s="126">
        <v>4</v>
      </c>
      <c r="F58" s="127">
        <v>0</v>
      </c>
      <c r="G58" s="126">
        <v>4</v>
      </c>
      <c r="H58" s="128">
        <v>0.25</v>
      </c>
      <c r="J58"/>
      <c r="K58"/>
    </row>
    <row r="59" spans="1:11" ht="12.75" customHeight="1">
      <c r="A59" s="87" t="s">
        <v>83</v>
      </c>
      <c r="B59" s="126">
        <v>0</v>
      </c>
      <c r="C59" s="126">
        <v>0</v>
      </c>
      <c r="D59" s="126">
        <v>0</v>
      </c>
      <c r="E59" s="126">
        <v>1</v>
      </c>
      <c r="F59" s="127">
        <v>5</v>
      </c>
      <c r="G59" s="126">
        <v>6</v>
      </c>
      <c r="H59" s="128">
        <v>0.375</v>
      </c>
      <c r="J59"/>
      <c r="K59"/>
    </row>
    <row r="60" spans="1:11" ht="15">
      <c r="A60" s="129" t="s">
        <v>76</v>
      </c>
      <c r="B60" s="130">
        <v>0</v>
      </c>
      <c r="C60" s="130">
        <v>0</v>
      </c>
      <c r="D60" s="130">
        <v>0</v>
      </c>
      <c r="E60" s="130">
        <v>8</v>
      </c>
      <c r="F60" s="130">
        <v>8</v>
      </c>
      <c r="G60" s="130">
        <v>16</v>
      </c>
      <c r="H60" s="131"/>
      <c r="J60"/>
      <c r="K60"/>
    </row>
  </sheetData>
  <mergeCells count="21">
    <mergeCell ref="B19:C19"/>
    <mergeCell ref="G19:H19"/>
    <mergeCell ref="I19:J19"/>
    <mergeCell ref="A32:D32"/>
    <mergeCell ref="G32:H32"/>
    <mergeCell ref="A37:D37"/>
    <mergeCell ref="A43:D43"/>
    <mergeCell ref="A42:D42"/>
    <mergeCell ref="A39:D39"/>
    <mergeCell ref="A40:D40"/>
    <mergeCell ref="A41:D41"/>
    <mergeCell ref="A38:D38"/>
    <mergeCell ref="A1:K1"/>
    <mergeCell ref="A2:K2"/>
    <mergeCell ref="A3:K3"/>
    <mergeCell ref="A4:K4"/>
    <mergeCell ref="A5:K5"/>
    <mergeCell ref="A33:D33"/>
    <mergeCell ref="A34:D34"/>
    <mergeCell ref="A35:D35"/>
    <mergeCell ref="A36:D36"/>
  </mergeCells>
  <conditionalFormatting sqref="D20:E28 D30:E30 D29 C31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{25EAB6DA-EF4C-4FE1-903E-C4F9CB122CDF}</x14:id>
        </ext>
      </extLst>
    </cfRule>
  </conditionalFormatting>
  <conditionalFormatting sqref="E33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{20444DC8-BCD2-4C72-A0B6-89BFFED47E9C}</x14:id>
        </ext>
      </extLst>
    </cfRule>
  </conditionalFormatting>
  <conditionalFormatting sqref="H31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{3FC0030E-229D-4270-9559-1A2614323524}</x14:id>
        </ext>
      </extLst>
    </cfRule>
  </conditionalFormatting>
  <conditionalFormatting sqref="I3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{91743E1A-EAF3-42E9-A0BB-CCDD65445CD1}</x14:id>
        </ext>
      </extLst>
    </cfRule>
  </conditionalFormatting>
  <conditionalFormatting sqref="I42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{BCB1B5A8-FE4B-4276-9AFF-ED03C3BC6AAD}</x14:id>
        </ext>
      </extLst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8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67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66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64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74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73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72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62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63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61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71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69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70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65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  <x14:conditionalFormatting xmlns:xm="http://schemas.microsoft.com/office/excel/2006/main">
          <x14:cfRule type="dataBar" id="{25EAB6DA-EF4C-4FE1-903E-C4F9CB122C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D20:E28 D30:E30 D29 C31</xm:sqref>
        </x14:conditionalFormatting>
        <x14:conditionalFormatting xmlns:xm="http://schemas.microsoft.com/office/excel/2006/main">
          <x14:cfRule type="dataBar" id="{20444DC8-BCD2-4C72-A0B6-89BFFED47E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3FC0030E-229D-4270-9559-1A26143235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91743E1A-EAF3-42E9-A0BB-CCDD65445C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I33</xm:sqref>
        </x14:conditionalFormatting>
        <x14:conditionalFormatting xmlns:xm="http://schemas.microsoft.com/office/excel/2006/main">
          <x14:cfRule type="dataBar" id="{BCB1B5A8-FE4B-4276-9AFF-ED03C3BC6A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I42</xm:sqref>
        </x14:conditionalFormatting>
        <x14:conditionalFormatting xmlns:xm="http://schemas.microsoft.com/office/excel/2006/main">
          <x14:cfRule type="iconSet" priority="2" id="{553D42AA-D366-4CB2-92ED-D626AD7518AD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K33</xm:sqref>
        </x14:conditionalFormatting>
        <x14:conditionalFormatting xmlns:xm="http://schemas.microsoft.com/office/excel/2006/main">
          <x14:cfRule type="iconSet" priority="4" id="{B07AC122-F830-49E3-A2BB-3EFE4724C3CC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K42</xm:sqref>
        </x14:conditionalFormatting>
        <x14:conditionalFormatting xmlns:xm="http://schemas.microsoft.com/office/excel/2006/main">
          <x14:cfRule type="iconSet" priority="21" id="{A04F93CE-25A9-453C-9BD6-D265DC4E87F9}">
            <x14:iconSet iconSet="3TrafficLights2" custom="1">
              <x14:cfvo type="percent">
                <xm:f>0</xm:f>
              </x14:cfvo>
              <x14:cfvo type="num">
                <xm:f>0.9</xm:f>
              </x14:cfvo>
              <x14:cfvo type="num">
                <xm:f>1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K43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75">
      <c r="A3" s="34" t="s">
        <v>127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25">
      <c r="A4" s="32" t="s">
        <v>128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>
      <c r="A5" s="2"/>
      <c r="B5" s="2"/>
      <c r="C5" s="2"/>
      <c r="D5" s="2"/>
      <c r="E5" s="3"/>
    </row>
    <row r="6" spans="1:14" ht="15.75">
      <c r="A6" s="35" t="s">
        <v>155</v>
      </c>
      <c r="B6" s="36"/>
      <c r="C6" s="36"/>
      <c r="D6" s="36"/>
      <c r="E6" s="36"/>
      <c r="F6" s="36"/>
      <c r="G6" s="36"/>
      <c r="H6" s="36"/>
      <c r="I6" s="37"/>
      <c r="K6" s="35" t="s">
        <v>2</v>
      </c>
      <c r="L6" s="36"/>
      <c r="M6" s="36"/>
      <c r="N6" s="37"/>
    </row>
    <row r="8" spans="1:14" ht="4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>
      <c r="A9" s="7" t="s">
        <v>33</v>
      </c>
      <c r="B9" s="8">
        <v>25</v>
      </c>
      <c r="C9" s="9">
        <v>315</v>
      </c>
      <c r="D9" s="9">
        <v>1361</v>
      </c>
      <c r="E9" s="8">
        <v>33</v>
      </c>
      <c r="F9" s="8">
        <v>74</v>
      </c>
      <c r="G9" s="8"/>
      <c r="H9" s="8">
        <f t="shared" ref="H9:H31" si="0">SUM(B9:G9)</f>
        <v>1808</v>
      </c>
      <c r="I9" s="10">
        <f t="shared" ref="I9:I41" si="1">H9/$H$58</f>
        <v>0.40858757062146894</v>
      </c>
      <c r="K9" s="9">
        <f t="shared" ref="K9:L9" si="2">C9</f>
        <v>315</v>
      </c>
      <c r="L9" s="9">
        <f t="shared" si="2"/>
        <v>1361</v>
      </c>
      <c r="M9" s="8">
        <f t="shared" ref="M9" si="3">SUM(K9:L9)</f>
        <v>1676</v>
      </c>
      <c r="N9" s="10">
        <f t="shared" ref="N9:N41" si="4">M9/$M$58</f>
        <v>0.40937957987298484</v>
      </c>
    </row>
    <row r="10" spans="1:14">
      <c r="A10" s="7" t="s">
        <v>35</v>
      </c>
      <c r="B10" s="8">
        <v>12</v>
      </c>
      <c r="C10" s="9">
        <v>183</v>
      </c>
      <c r="D10" s="9">
        <v>1147</v>
      </c>
      <c r="E10" s="8">
        <v>30</v>
      </c>
      <c r="F10" s="8">
        <v>36</v>
      </c>
      <c r="G10" s="8"/>
      <c r="H10" s="8">
        <f t="shared" si="0"/>
        <v>1408</v>
      </c>
      <c r="I10" s="10">
        <f t="shared" si="1"/>
        <v>0.31819209039548024</v>
      </c>
      <c r="K10" s="9">
        <f t="shared" ref="K10:K31" si="5">C10</f>
        <v>183</v>
      </c>
      <c r="L10" s="9">
        <f t="shared" ref="L10:L31" si="6">D10</f>
        <v>1147</v>
      </c>
      <c r="M10" s="8">
        <f t="shared" ref="M10:M31" si="7">SUM(K10:L10)</f>
        <v>1330</v>
      </c>
      <c r="N10" s="10">
        <f t="shared" si="4"/>
        <v>0.32486565705911091</v>
      </c>
    </row>
    <row r="11" spans="1:14">
      <c r="A11" s="7" t="s">
        <v>36</v>
      </c>
      <c r="B11" s="8">
        <v>6</v>
      </c>
      <c r="C11" s="9">
        <v>37</v>
      </c>
      <c r="D11" s="9">
        <v>182</v>
      </c>
      <c r="E11" s="8">
        <v>8</v>
      </c>
      <c r="F11" s="8">
        <v>10</v>
      </c>
      <c r="G11" s="8"/>
      <c r="H11" s="8">
        <f t="shared" ref="H11:H16" si="8">SUM(B11:G11)</f>
        <v>243</v>
      </c>
      <c r="I11" s="10">
        <f t="shared" si="1"/>
        <v>5.4915254237288137E-2</v>
      </c>
      <c r="K11" s="9">
        <f t="shared" ref="K11:K16" si="9">C11</f>
        <v>37</v>
      </c>
      <c r="L11" s="9">
        <f t="shared" ref="L11:L16" si="10">D11</f>
        <v>182</v>
      </c>
      <c r="M11" s="8">
        <f t="shared" ref="M11:M16" si="11">SUM(K11:L11)</f>
        <v>219</v>
      </c>
      <c r="N11" s="10">
        <f t="shared" si="4"/>
        <v>5.3492916463116755E-2</v>
      </c>
    </row>
    <row r="12" spans="1:14">
      <c r="A12" s="7" t="s">
        <v>38</v>
      </c>
      <c r="B12" s="8"/>
      <c r="C12" s="9">
        <v>32</v>
      </c>
      <c r="D12" s="9">
        <v>125</v>
      </c>
      <c r="E12" s="8">
        <v>7</v>
      </c>
      <c r="F12" s="8">
        <v>8</v>
      </c>
      <c r="G12" s="8"/>
      <c r="H12" s="8">
        <f t="shared" ref="H12" si="12">SUM(B12:G12)</f>
        <v>172</v>
      </c>
      <c r="I12" s="10">
        <f t="shared" si="1"/>
        <v>3.8870056497175141E-2</v>
      </c>
      <c r="K12" s="9">
        <f t="shared" ref="K12" si="13">C12</f>
        <v>32</v>
      </c>
      <c r="L12" s="9">
        <f t="shared" ref="L12" si="14">D12</f>
        <v>125</v>
      </c>
      <c r="M12" s="8">
        <f t="shared" ref="M12" si="15">SUM(K12:L12)</f>
        <v>157</v>
      </c>
      <c r="N12" s="10">
        <f t="shared" si="4"/>
        <v>3.8348803126526623E-2</v>
      </c>
    </row>
    <row r="13" spans="1:14">
      <c r="A13" s="7" t="s">
        <v>40</v>
      </c>
      <c r="B13" s="8">
        <v>4</v>
      </c>
      <c r="C13" s="9">
        <v>20</v>
      </c>
      <c r="D13" s="9">
        <v>102</v>
      </c>
      <c r="E13" s="8">
        <v>4</v>
      </c>
      <c r="F13" s="8">
        <v>3</v>
      </c>
      <c r="G13" s="8"/>
      <c r="H13" s="8">
        <f t="shared" ref="H13" si="16">SUM(B13:G13)</f>
        <v>133</v>
      </c>
      <c r="I13" s="10">
        <f t="shared" si="1"/>
        <v>3.0056497175141243E-2</v>
      </c>
      <c r="K13" s="9">
        <f t="shared" ref="K13" si="17">C13</f>
        <v>20</v>
      </c>
      <c r="L13" s="9">
        <f t="shared" ref="L13" si="18">D13</f>
        <v>102</v>
      </c>
      <c r="M13" s="8">
        <f t="shared" ref="M13" si="19">SUM(K13:L13)</f>
        <v>122</v>
      </c>
      <c r="N13" s="10">
        <f t="shared" si="4"/>
        <v>2.9799706888128968E-2</v>
      </c>
    </row>
    <row r="14" spans="1:14">
      <c r="A14" s="7" t="s">
        <v>45</v>
      </c>
      <c r="B14" s="8">
        <v>2</v>
      </c>
      <c r="C14" s="9">
        <v>19</v>
      </c>
      <c r="D14" s="9">
        <v>61</v>
      </c>
      <c r="E14" s="8">
        <v>6</v>
      </c>
      <c r="F14" s="8">
        <v>6</v>
      </c>
      <c r="G14" s="8"/>
      <c r="H14" s="8">
        <f t="shared" si="8"/>
        <v>94</v>
      </c>
      <c r="I14" s="10">
        <f t="shared" si="1"/>
        <v>2.1242937853107345E-2</v>
      </c>
      <c r="K14" s="9">
        <f t="shared" si="9"/>
        <v>19</v>
      </c>
      <c r="L14" s="9">
        <f t="shared" si="10"/>
        <v>61</v>
      </c>
      <c r="M14" s="8">
        <f t="shared" si="11"/>
        <v>80</v>
      </c>
      <c r="N14" s="10">
        <f t="shared" si="4"/>
        <v>1.9540791402051783E-2</v>
      </c>
    </row>
    <row r="15" spans="1:14">
      <c r="A15" s="7" t="s">
        <v>43</v>
      </c>
      <c r="B15" s="8"/>
      <c r="C15" s="9"/>
      <c r="D15" s="9">
        <v>62</v>
      </c>
      <c r="E15" s="8"/>
      <c r="F15" s="8">
        <v>5</v>
      </c>
      <c r="G15" s="8"/>
      <c r="H15" s="8">
        <f t="shared" si="8"/>
        <v>67</v>
      </c>
      <c r="I15" s="10">
        <f t="shared" si="1"/>
        <v>1.5141242937853107E-2</v>
      </c>
      <c r="K15" s="9">
        <f t="shared" si="9"/>
        <v>0</v>
      </c>
      <c r="L15" s="9">
        <f t="shared" si="10"/>
        <v>62</v>
      </c>
      <c r="M15" s="8">
        <f t="shared" si="11"/>
        <v>62</v>
      </c>
      <c r="N15" s="10">
        <f t="shared" si="4"/>
        <v>1.5144113336590131E-2</v>
      </c>
    </row>
    <row r="16" spans="1:14">
      <c r="A16" s="7" t="s">
        <v>41</v>
      </c>
      <c r="B16" s="8">
        <v>1</v>
      </c>
      <c r="C16" s="9">
        <v>6</v>
      </c>
      <c r="D16" s="9">
        <v>47</v>
      </c>
      <c r="E16" s="8"/>
      <c r="F16" s="8">
        <v>5</v>
      </c>
      <c r="G16" s="8"/>
      <c r="H16" s="8">
        <f t="shared" si="8"/>
        <v>59</v>
      </c>
      <c r="I16" s="10">
        <f t="shared" si="1"/>
        <v>1.3333333333333334E-2</v>
      </c>
      <c r="K16" s="9">
        <f t="shared" si="9"/>
        <v>6</v>
      </c>
      <c r="L16" s="9">
        <f t="shared" si="10"/>
        <v>47</v>
      </c>
      <c r="M16" s="8">
        <f t="shared" si="11"/>
        <v>53</v>
      </c>
      <c r="N16" s="10">
        <f t="shared" si="4"/>
        <v>1.2945774303859306E-2</v>
      </c>
    </row>
    <row r="17" spans="1:14">
      <c r="A17" s="7" t="s">
        <v>84</v>
      </c>
      <c r="B17" s="8"/>
      <c r="C17" s="9">
        <v>7</v>
      </c>
      <c r="D17" s="9">
        <v>45</v>
      </c>
      <c r="E17" s="8">
        <v>5</v>
      </c>
      <c r="F17" s="8">
        <v>2</v>
      </c>
      <c r="G17" s="8"/>
      <c r="H17" s="8">
        <f t="shared" ref="H17:H21" si="20">SUM(B17:G17)</f>
        <v>59</v>
      </c>
      <c r="I17" s="10">
        <f t="shared" si="1"/>
        <v>1.3333333333333334E-2</v>
      </c>
      <c r="K17" s="9">
        <f t="shared" ref="K17:K21" si="21">C17</f>
        <v>7</v>
      </c>
      <c r="L17" s="9">
        <f t="shared" ref="L17:L21" si="22">D17</f>
        <v>45</v>
      </c>
      <c r="M17" s="8">
        <f t="shared" ref="M17:M21" si="23">SUM(K17:L17)</f>
        <v>52</v>
      </c>
      <c r="N17" s="10">
        <f t="shared" si="4"/>
        <v>1.2701514411333659E-2</v>
      </c>
    </row>
    <row r="18" spans="1:14">
      <c r="A18" s="7" t="s">
        <v>89</v>
      </c>
      <c r="B18" s="8"/>
      <c r="C18" s="9">
        <v>5</v>
      </c>
      <c r="D18" s="9">
        <v>34</v>
      </c>
      <c r="E18" s="8">
        <v>3</v>
      </c>
      <c r="F18" s="8">
        <v>4</v>
      </c>
      <c r="G18" s="8"/>
      <c r="H18" s="8">
        <f t="shared" si="20"/>
        <v>46</v>
      </c>
      <c r="I18" s="10">
        <f t="shared" si="1"/>
        <v>1.03954802259887E-2</v>
      </c>
      <c r="K18" s="9">
        <f t="shared" si="21"/>
        <v>5</v>
      </c>
      <c r="L18" s="9">
        <f t="shared" si="22"/>
        <v>34</v>
      </c>
      <c r="M18" s="8">
        <f t="shared" si="23"/>
        <v>39</v>
      </c>
      <c r="N18" s="10">
        <f t="shared" si="4"/>
        <v>9.526135808500244E-3</v>
      </c>
    </row>
    <row r="19" spans="1:14">
      <c r="A19" s="7" t="s">
        <v>87</v>
      </c>
      <c r="B19" s="8">
        <v>2</v>
      </c>
      <c r="C19" s="9">
        <v>6</v>
      </c>
      <c r="D19" s="9">
        <v>28</v>
      </c>
      <c r="E19" s="8"/>
      <c r="F19" s="8"/>
      <c r="G19" s="8"/>
      <c r="H19" s="8">
        <f t="shared" ref="H19:H20" si="24">SUM(B19:G19)</f>
        <v>36</v>
      </c>
      <c r="I19" s="10">
        <f t="shared" si="1"/>
        <v>8.1355932203389832E-3</v>
      </c>
      <c r="K19" s="9">
        <f t="shared" ref="K19:K20" si="25">C19</f>
        <v>6</v>
      </c>
      <c r="L19" s="9">
        <f t="shared" ref="L19:L20" si="26">D19</f>
        <v>28</v>
      </c>
      <c r="M19" s="8">
        <f t="shared" ref="M19:M20" si="27">SUM(K19:L19)</f>
        <v>34</v>
      </c>
      <c r="N19" s="10">
        <f t="shared" si="4"/>
        <v>8.3048363458720076E-3</v>
      </c>
    </row>
    <row r="20" spans="1:14">
      <c r="A20" s="7" t="s">
        <v>44</v>
      </c>
      <c r="B20" s="8">
        <v>1</v>
      </c>
      <c r="C20" s="9">
        <v>2</v>
      </c>
      <c r="D20" s="9">
        <v>31</v>
      </c>
      <c r="E20" s="8"/>
      <c r="F20" s="8"/>
      <c r="G20" s="8"/>
      <c r="H20" s="8">
        <f t="shared" si="24"/>
        <v>34</v>
      </c>
      <c r="I20" s="10">
        <f t="shared" si="1"/>
        <v>7.6836158192090396E-3</v>
      </c>
      <c r="K20" s="9">
        <f t="shared" si="25"/>
        <v>2</v>
      </c>
      <c r="L20" s="9">
        <f t="shared" si="26"/>
        <v>31</v>
      </c>
      <c r="M20" s="8">
        <f t="shared" si="27"/>
        <v>33</v>
      </c>
      <c r="N20" s="10">
        <f t="shared" si="4"/>
        <v>8.0605764533463603E-3</v>
      </c>
    </row>
    <row r="21" spans="1:14">
      <c r="A21" s="7" t="s">
        <v>96</v>
      </c>
      <c r="B21" s="8"/>
      <c r="C21" s="9">
        <v>2</v>
      </c>
      <c r="D21" s="9">
        <v>22</v>
      </c>
      <c r="E21" s="8"/>
      <c r="F21" s="8"/>
      <c r="G21" s="8"/>
      <c r="H21" s="8">
        <f t="shared" si="20"/>
        <v>24</v>
      </c>
      <c r="I21" s="10">
        <f t="shared" si="1"/>
        <v>5.4237288135593224E-3</v>
      </c>
      <c r="K21" s="9">
        <f t="shared" si="21"/>
        <v>2</v>
      </c>
      <c r="L21" s="9">
        <f t="shared" si="22"/>
        <v>22</v>
      </c>
      <c r="M21" s="8">
        <f t="shared" si="23"/>
        <v>24</v>
      </c>
      <c r="N21" s="10">
        <f t="shared" si="4"/>
        <v>5.8622374206155348E-3</v>
      </c>
    </row>
    <row r="22" spans="1:14">
      <c r="A22" s="7" t="s">
        <v>95</v>
      </c>
      <c r="B22" s="8"/>
      <c r="C22" s="9">
        <v>3</v>
      </c>
      <c r="D22" s="9">
        <v>21</v>
      </c>
      <c r="E22" s="8"/>
      <c r="F22" s="8"/>
      <c r="G22" s="8"/>
      <c r="H22" s="8">
        <f t="shared" ref="H22" si="28">SUM(B22:G22)</f>
        <v>24</v>
      </c>
      <c r="I22" s="10">
        <f t="shared" si="1"/>
        <v>5.4237288135593224E-3</v>
      </c>
      <c r="K22" s="9">
        <f t="shared" ref="K22" si="29">C22</f>
        <v>3</v>
      </c>
      <c r="L22" s="9">
        <f t="shared" ref="L22" si="30">D22</f>
        <v>21</v>
      </c>
      <c r="M22" s="8">
        <f t="shared" ref="M22" si="31">SUM(K22:L22)</f>
        <v>24</v>
      </c>
      <c r="N22" s="10">
        <f t="shared" si="4"/>
        <v>5.8622374206155348E-3</v>
      </c>
    </row>
    <row r="23" spans="1:14">
      <c r="A23" s="7" t="s">
        <v>92</v>
      </c>
      <c r="B23" s="8"/>
      <c r="C23" s="9">
        <v>2</v>
      </c>
      <c r="D23" s="9">
        <v>20</v>
      </c>
      <c r="E23" s="8">
        <v>1</v>
      </c>
      <c r="F23" s="8">
        <v>1</v>
      </c>
      <c r="G23" s="8"/>
      <c r="H23" s="8">
        <f t="shared" ref="H23:H30" si="32">SUM(B23:G23)</f>
        <v>24</v>
      </c>
      <c r="I23" s="10">
        <f t="shared" si="1"/>
        <v>5.4237288135593224E-3</v>
      </c>
      <c r="K23" s="9">
        <f t="shared" ref="K23:K30" si="33">C23</f>
        <v>2</v>
      </c>
      <c r="L23" s="9">
        <f t="shared" ref="L23:L30" si="34">D23</f>
        <v>20</v>
      </c>
      <c r="M23" s="8">
        <f t="shared" ref="M23:M30" si="35">SUM(K23:L23)</f>
        <v>22</v>
      </c>
      <c r="N23" s="10">
        <f t="shared" si="4"/>
        <v>5.3737176355642402E-3</v>
      </c>
    </row>
    <row r="24" spans="1:14">
      <c r="A24" s="7" t="s">
        <v>90</v>
      </c>
      <c r="B24" s="8"/>
      <c r="C24" s="9">
        <v>6</v>
      </c>
      <c r="D24" s="9">
        <v>17</v>
      </c>
      <c r="E24" s="8"/>
      <c r="F24" s="8"/>
      <c r="G24" s="8"/>
      <c r="H24" s="8">
        <f t="shared" si="32"/>
        <v>23</v>
      </c>
      <c r="I24" s="10">
        <f t="shared" si="1"/>
        <v>5.1977401129943502E-3</v>
      </c>
      <c r="K24" s="9">
        <f t="shared" si="33"/>
        <v>6</v>
      </c>
      <c r="L24" s="9">
        <f t="shared" si="34"/>
        <v>17</v>
      </c>
      <c r="M24" s="8">
        <f t="shared" si="35"/>
        <v>23</v>
      </c>
      <c r="N24" s="10">
        <f t="shared" si="4"/>
        <v>5.6179775280898875E-3</v>
      </c>
    </row>
    <row r="25" spans="1:14">
      <c r="A25" s="7" t="s">
        <v>109</v>
      </c>
      <c r="B25" s="8"/>
      <c r="C25" s="9"/>
      <c r="D25" s="9">
        <v>13</v>
      </c>
      <c r="E25" s="8"/>
      <c r="F25" s="8">
        <v>4</v>
      </c>
      <c r="G25" s="8"/>
      <c r="H25" s="8">
        <f t="shared" ref="H25:H29" si="36">SUM(B25:G25)</f>
        <v>17</v>
      </c>
      <c r="I25" s="10">
        <f t="shared" si="1"/>
        <v>3.8418079096045198E-3</v>
      </c>
      <c r="K25" s="9">
        <f t="shared" ref="K25:K29" si="37">C25</f>
        <v>0</v>
      </c>
      <c r="L25" s="9">
        <f t="shared" ref="L25:L29" si="38">D25</f>
        <v>13</v>
      </c>
      <c r="M25" s="8">
        <f t="shared" ref="M25:M29" si="39">SUM(K25:L25)</f>
        <v>13</v>
      </c>
      <c r="N25" s="10">
        <f t="shared" si="4"/>
        <v>3.1753786028334147E-3</v>
      </c>
    </row>
    <row r="26" spans="1:14">
      <c r="A26" s="7" t="s">
        <v>93</v>
      </c>
      <c r="B26" s="8"/>
      <c r="C26" s="9"/>
      <c r="D26" s="9">
        <v>14</v>
      </c>
      <c r="E26" s="8"/>
      <c r="F26" s="8">
        <v>2</v>
      </c>
      <c r="G26" s="8"/>
      <c r="H26" s="8">
        <f t="shared" si="36"/>
        <v>16</v>
      </c>
      <c r="I26" s="10">
        <f t="shared" si="1"/>
        <v>3.615819209039548E-3</v>
      </c>
      <c r="K26" s="9">
        <f t="shared" si="37"/>
        <v>0</v>
      </c>
      <c r="L26" s="9">
        <f t="shared" si="38"/>
        <v>14</v>
      </c>
      <c r="M26" s="8">
        <f t="shared" si="39"/>
        <v>14</v>
      </c>
      <c r="N26" s="10">
        <f t="shared" si="4"/>
        <v>3.4196384953590619E-3</v>
      </c>
    </row>
    <row r="27" spans="1:14">
      <c r="A27" s="7" t="s">
        <v>99</v>
      </c>
      <c r="B27" s="8"/>
      <c r="C27" s="9">
        <v>3</v>
      </c>
      <c r="D27" s="9">
        <v>12</v>
      </c>
      <c r="E27" s="8"/>
      <c r="F27" s="8"/>
      <c r="G27" s="8"/>
      <c r="H27" s="8">
        <f t="shared" si="36"/>
        <v>15</v>
      </c>
      <c r="I27" s="10">
        <f t="shared" si="1"/>
        <v>3.3898305084745762E-3</v>
      </c>
      <c r="K27" s="9">
        <f t="shared" si="37"/>
        <v>3</v>
      </c>
      <c r="L27" s="9">
        <f t="shared" si="38"/>
        <v>12</v>
      </c>
      <c r="M27" s="8">
        <f t="shared" si="39"/>
        <v>15</v>
      </c>
      <c r="N27" s="10">
        <f t="shared" si="4"/>
        <v>3.6638983878847092E-3</v>
      </c>
    </row>
    <row r="28" spans="1:14">
      <c r="A28" s="7" t="s">
        <v>111</v>
      </c>
      <c r="B28" s="8"/>
      <c r="C28" s="9">
        <v>2</v>
      </c>
      <c r="D28" s="9">
        <v>7</v>
      </c>
      <c r="E28" s="8">
        <v>2</v>
      </c>
      <c r="F28" s="8"/>
      <c r="G28" s="8"/>
      <c r="H28" s="8">
        <f t="shared" si="36"/>
        <v>11</v>
      </c>
      <c r="I28" s="10">
        <f t="shared" si="1"/>
        <v>2.4858757062146894E-3</v>
      </c>
      <c r="K28" s="9">
        <f t="shared" si="37"/>
        <v>2</v>
      </c>
      <c r="L28" s="9">
        <f t="shared" si="38"/>
        <v>7</v>
      </c>
      <c r="M28" s="8">
        <f t="shared" si="39"/>
        <v>9</v>
      </c>
      <c r="N28" s="10">
        <f t="shared" si="4"/>
        <v>2.1983390327308255E-3</v>
      </c>
    </row>
    <row r="29" spans="1:14">
      <c r="A29" s="7" t="s">
        <v>91</v>
      </c>
      <c r="B29" s="8"/>
      <c r="C29" s="9"/>
      <c r="D29" s="9">
        <v>10</v>
      </c>
      <c r="E29" s="8">
        <v>1</v>
      </c>
      <c r="F29" s="8"/>
      <c r="G29" s="8"/>
      <c r="H29" s="8">
        <f t="shared" si="36"/>
        <v>11</v>
      </c>
      <c r="I29" s="10">
        <f t="shared" si="1"/>
        <v>2.4858757062146894E-3</v>
      </c>
      <c r="K29" s="9">
        <f t="shared" si="37"/>
        <v>0</v>
      </c>
      <c r="L29" s="9">
        <f t="shared" si="38"/>
        <v>10</v>
      </c>
      <c r="M29" s="8">
        <f t="shared" si="39"/>
        <v>10</v>
      </c>
      <c r="N29" s="10">
        <f t="shared" si="4"/>
        <v>2.4425989252564728E-3</v>
      </c>
    </row>
    <row r="30" spans="1:14">
      <c r="A30" s="7" t="s">
        <v>88</v>
      </c>
      <c r="B30" s="8"/>
      <c r="C30" s="9">
        <v>2</v>
      </c>
      <c r="D30" s="9">
        <v>6</v>
      </c>
      <c r="E30" s="8"/>
      <c r="F30" s="8">
        <v>2</v>
      </c>
      <c r="G30" s="8"/>
      <c r="H30" s="8">
        <f t="shared" si="32"/>
        <v>10</v>
      </c>
      <c r="I30" s="10">
        <f t="shared" si="1"/>
        <v>2.2598870056497176E-3</v>
      </c>
      <c r="K30" s="9">
        <f t="shared" si="33"/>
        <v>2</v>
      </c>
      <c r="L30" s="9">
        <f t="shared" si="34"/>
        <v>6</v>
      </c>
      <c r="M30" s="8">
        <f t="shared" si="35"/>
        <v>8</v>
      </c>
      <c r="N30" s="10">
        <f t="shared" si="4"/>
        <v>1.9540791402051783E-3</v>
      </c>
    </row>
    <row r="31" spans="1:14">
      <c r="A31" s="7" t="s">
        <v>94</v>
      </c>
      <c r="B31" s="8"/>
      <c r="C31" s="9"/>
      <c r="D31" s="9">
        <v>9</v>
      </c>
      <c r="E31" s="8"/>
      <c r="F31" s="8"/>
      <c r="G31" s="8"/>
      <c r="H31" s="8">
        <f t="shared" si="0"/>
        <v>9</v>
      </c>
      <c r="I31" s="10">
        <f t="shared" si="1"/>
        <v>2.0338983050847458E-3</v>
      </c>
      <c r="K31" s="9">
        <f t="shared" si="5"/>
        <v>0</v>
      </c>
      <c r="L31" s="9">
        <f t="shared" si="6"/>
        <v>9</v>
      </c>
      <c r="M31" s="8">
        <f t="shared" si="7"/>
        <v>9</v>
      </c>
      <c r="N31" s="10">
        <f t="shared" si="4"/>
        <v>2.1983390327308255E-3</v>
      </c>
    </row>
    <row r="32" spans="1:14">
      <c r="A32" s="7" t="s">
        <v>102</v>
      </c>
      <c r="B32" s="8"/>
      <c r="C32" s="9"/>
      <c r="D32" s="9">
        <v>5</v>
      </c>
      <c r="E32" s="8">
        <v>2</v>
      </c>
      <c r="F32" s="8">
        <v>1</v>
      </c>
      <c r="G32" s="8"/>
      <c r="H32" s="8">
        <f t="shared" ref="H32" si="40">SUM(B32:G32)</f>
        <v>8</v>
      </c>
      <c r="I32" s="10">
        <f t="shared" si="1"/>
        <v>1.807909604519774E-3</v>
      </c>
      <c r="K32" s="9">
        <f t="shared" ref="K32" si="41">C32</f>
        <v>0</v>
      </c>
      <c r="L32" s="9">
        <f t="shared" ref="L32" si="42">D32</f>
        <v>5</v>
      </c>
      <c r="M32" s="8">
        <f t="shared" ref="M32" si="43">SUM(K32:L32)</f>
        <v>5</v>
      </c>
      <c r="N32" s="10">
        <f t="shared" si="4"/>
        <v>1.2212994626282364E-3</v>
      </c>
    </row>
    <row r="33" spans="1:14">
      <c r="A33" s="7" t="s">
        <v>98</v>
      </c>
      <c r="B33" s="8"/>
      <c r="C33" s="9"/>
      <c r="D33" s="9">
        <v>7</v>
      </c>
      <c r="E33" s="8"/>
      <c r="F33" s="8"/>
      <c r="G33" s="8"/>
      <c r="H33" s="8">
        <f t="shared" ref="H33:H38" si="44">SUM(B33:G33)</f>
        <v>7</v>
      </c>
      <c r="I33" s="10">
        <f t="shared" si="1"/>
        <v>1.5819209039548022E-3</v>
      </c>
      <c r="K33" s="9">
        <f t="shared" ref="K33:K38" si="45">C33</f>
        <v>0</v>
      </c>
      <c r="L33" s="9">
        <f t="shared" ref="L33:L38" si="46">D33</f>
        <v>7</v>
      </c>
      <c r="M33" s="8">
        <f t="shared" ref="M33:M38" si="47">SUM(K33:L33)</f>
        <v>7</v>
      </c>
      <c r="N33" s="10">
        <f t="shared" si="4"/>
        <v>1.709819247679531E-3</v>
      </c>
    </row>
    <row r="34" spans="1:14">
      <c r="A34" s="7" t="s">
        <v>103</v>
      </c>
      <c r="B34" s="8"/>
      <c r="C34" s="9">
        <v>2</v>
      </c>
      <c r="D34" s="9">
        <v>2</v>
      </c>
      <c r="E34" s="8">
        <v>1</v>
      </c>
      <c r="F34" s="8">
        <v>2</v>
      </c>
      <c r="G34" s="8"/>
      <c r="H34" s="8">
        <f t="shared" ref="H34:H37" si="48">SUM(B34:G34)</f>
        <v>7</v>
      </c>
      <c r="I34" s="10">
        <f t="shared" si="1"/>
        <v>1.5819209039548022E-3</v>
      </c>
      <c r="K34" s="9">
        <f t="shared" ref="K34:K37" si="49">C34</f>
        <v>2</v>
      </c>
      <c r="L34" s="9">
        <f t="shared" ref="L34:L37" si="50">D34</f>
        <v>2</v>
      </c>
      <c r="M34" s="8">
        <f t="shared" ref="M34:M37" si="51">SUM(K34:L34)</f>
        <v>4</v>
      </c>
      <c r="N34" s="10">
        <f t="shared" si="4"/>
        <v>9.7703957010258913E-4</v>
      </c>
    </row>
    <row r="35" spans="1:14">
      <c r="A35" s="7" t="s">
        <v>106</v>
      </c>
      <c r="B35" s="8"/>
      <c r="C35" s="9">
        <v>5</v>
      </c>
      <c r="D35" s="9">
        <v>1</v>
      </c>
      <c r="E35" s="8"/>
      <c r="F35" s="8"/>
      <c r="G35" s="8"/>
      <c r="H35" s="8">
        <f t="shared" si="48"/>
        <v>6</v>
      </c>
      <c r="I35" s="10">
        <f t="shared" si="1"/>
        <v>1.3559322033898306E-3</v>
      </c>
      <c r="K35" s="9">
        <f t="shared" si="49"/>
        <v>5</v>
      </c>
      <c r="L35" s="9">
        <f t="shared" si="50"/>
        <v>1</v>
      </c>
      <c r="M35" s="8">
        <f t="shared" si="51"/>
        <v>6</v>
      </c>
      <c r="N35" s="10">
        <f t="shared" si="4"/>
        <v>1.4655593551538837E-3</v>
      </c>
    </row>
    <row r="36" spans="1:14">
      <c r="A36" s="7" t="s">
        <v>105</v>
      </c>
      <c r="B36" s="8"/>
      <c r="C36" s="9"/>
      <c r="D36" s="9">
        <v>5</v>
      </c>
      <c r="E36" s="8"/>
      <c r="F36" s="8"/>
      <c r="G36" s="8"/>
      <c r="H36" s="8">
        <f t="shared" si="48"/>
        <v>5</v>
      </c>
      <c r="I36" s="10">
        <f t="shared" si="1"/>
        <v>1.1299435028248588E-3</v>
      </c>
      <c r="K36" s="9">
        <f t="shared" si="49"/>
        <v>0</v>
      </c>
      <c r="L36" s="9">
        <f t="shared" si="50"/>
        <v>5</v>
      </c>
      <c r="M36" s="8">
        <f t="shared" si="51"/>
        <v>5</v>
      </c>
      <c r="N36" s="10">
        <f t="shared" si="4"/>
        <v>1.2212994626282364E-3</v>
      </c>
    </row>
    <row r="37" spans="1:14">
      <c r="A37" s="7" t="s">
        <v>100</v>
      </c>
      <c r="B37" s="8"/>
      <c r="C37" s="9">
        <v>1</v>
      </c>
      <c r="D37" s="9">
        <v>3</v>
      </c>
      <c r="E37" s="8"/>
      <c r="F37" s="8"/>
      <c r="G37" s="8"/>
      <c r="H37" s="8">
        <f t="shared" si="48"/>
        <v>4</v>
      </c>
      <c r="I37" s="10">
        <f t="shared" si="1"/>
        <v>9.0395480225988699E-4</v>
      </c>
      <c r="K37" s="9">
        <f t="shared" si="49"/>
        <v>1</v>
      </c>
      <c r="L37" s="9">
        <f t="shared" si="50"/>
        <v>3</v>
      </c>
      <c r="M37" s="8">
        <f t="shared" si="51"/>
        <v>4</v>
      </c>
      <c r="N37" s="10">
        <f t="shared" si="4"/>
        <v>9.7703957010258913E-4</v>
      </c>
    </row>
    <row r="38" spans="1:14">
      <c r="A38" s="7" t="s">
        <v>108</v>
      </c>
      <c r="B38" s="8">
        <v>1</v>
      </c>
      <c r="C38" s="9">
        <v>1</v>
      </c>
      <c r="D38" s="9">
        <v>2</v>
      </c>
      <c r="E38" s="8"/>
      <c r="F38" s="8"/>
      <c r="G38" s="8"/>
      <c r="H38" s="8">
        <f t="shared" si="44"/>
        <v>4</v>
      </c>
      <c r="I38" s="10">
        <f t="shared" si="1"/>
        <v>9.0395480225988699E-4</v>
      </c>
      <c r="K38" s="9">
        <f t="shared" si="45"/>
        <v>1</v>
      </c>
      <c r="L38" s="9">
        <f t="shared" si="46"/>
        <v>2</v>
      </c>
      <c r="M38" s="8">
        <f t="shared" si="47"/>
        <v>3</v>
      </c>
      <c r="N38" s="10">
        <f t="shared" si="4"/>
        <v>7.3277967757694185E-4</v>
      </c>
    </row>
    <row r="39" spans="1:14">
      <c r="A39" s="7" t="s">
        <v>107</v>
      </c>
      <c r="B39" s="8"/>
      <c r="C39" s="9"/>
      <c r="D39" s="9">
        <v>4</v>
      </c>
      <c r="E39" s="8"/>
      <c r="F39" s="8"/>
      <c r="G39" s="8"/>
      <c r="H39" s="8">
        <f t="shared" ref="H39:H42" si="52">SUM(B39:G39)</f>
        <v>4</v>
      </c>
      <c r="I39" s="10">
        <f t="shared" si="1"/>
        <v>9.0395480225988699E-4</v>
      </c>
      <c r="K39" s="9">
        <f t="shared" ref="K39:K42" si="53">C39</f>
        <v>0</v>
      </c>
      <c r="L39" s="9">
        <f t="shared" ref="L39:L42" si="54">D39</f>
        <v>4</v>
      </c>
      <c r="M39" s="8">
        <f t="shared" ref="M39:M42" si="55">SUM(K39:L39)</f>
        <v>4</v>
      </c>
      <c r="N39" s="10">
        <f t="shared" si="4"/>
        <v>9.7703957010258913E-4</v>
      </c>
    </row>
    <row r="40" spans="1:14">
      <c r="A40" s="7" t="s">
        <v>97</v>
      </c>
      <c r="B40" s="8"/>
      <c r="C40" s="9"/>
      <c r="D40" s="9">
        <v>3</v>
      </c>
      <c r="E40" s="8"/>
      <c r="F40" s="8">
        <v>1</v>
      </c>
      <c r="G40" s="8"/>
      <c r="H40" s="8">
        <f t="shared" ref="H40:H41" si="56">SUM(B40:G40)</f>
        <v>4</v>
      </c>
      <c r="I40" s="10">
        <f t="shared" si="1"/>
        <v>9.0395480225988699E-4</v>
      </c>
      <c r="K40" s="9">
        <f t="shared" ref="K40:K41" si="57">C40</f>
        <v>0</v>
      </c>
      <c r="L40" s="9">
        <f t="shared" ref="L40:L41" si="58">D40</f>
        <v>3</v>
      </c>
      <c r="M40" s="8">
        <f t="shared" ref="M40:M41" si="59">SUM(K40:L40)</f>
        <v>3</v>
      </c>
      <c r="N40" s="10">
        <f t="shared" si="4"/>
        <v>7.3277967757694185E-4</v>
      </c>
    </row>
    <row r="41" spans="1:14">
      <c r="A41" s="7" t="s">
        <v>110</v>
      </c>
      <c r="B41" s="8"/>
      <c r="C41" s="9"/>
      <c r="D41" s="9">
        <v>3</v>
      </c>
      <c r="E41" s="8"/>
      <c r="F41" s="8"/>
      <c r="G41" s="8"/>
      <c r="H41" s="8">
        <f t="shared" si="56"/>
        <v>3</v>
      </c>
      <c r="I41" s="10">
        <f t="shared" si="1"/>
        <v>6.779661016949153E-4</v>
      </c>
      <c r="K41" s="9">
        <f t="shared" si="57"/>
        <v>0</v>
      </c>
      <c r="L41" s="9">
        <f t="shared" si="58"/>
        <v>3</v>
      </c>
      <c r="M41" s="8">
        <f t="shared" si="59"/>
        <v>3</v>
      </c>
      <c r="N41" s="10">
        <f t="shared" si="4"/>
        <v>7.3277967757694185E-4</v>
      </c>
    </row>
    <row r="42" spans="1:14">
      <c r="A42" s="7" t="s">
        <v>119</v>
      </c>
      <c r="B42" s="8"/>
      <c r="C42" s="9">
        <v>1</v>
      </c>
      <c r="D42" s="9">
        <v>1</v>
      </c>
      <c r="E42" s="8"/>
      <c r="F42" s="8">
        <v>1</v>
      </c>
      <c r="G42" s="8"/>
      <c r="H42" s="8">
        <f t="shared" si="52"/>
        <v>3</v>
      </c>
      <c r="I42" s="10">
        <f t="shared" ref="I42:I57" si="60">H42/$H$58</f>
        <v>6.779661016949153E-4</v>
      </c>
      <c r="K42" s="9">
        <f t="shared" si="53"/>
        <v>1</v>
      </c>
      <c r="L42" s="9">
        <f t="shared" si="54"/>
        <v>1</v>
      </c>
      <c r="M42" s="8">
        <f t="shared" si="55"/>
        <v>2</v>
      </c>
      <c r="N42" s="10">
        <f t="shared" ref="N42:N57" si="61">M42/$M$58</f>
        <v>4.8851978505129456E-4</v>
      </c>
    </row>
    <row r="43" spans="1:14">
      <c r="A43" s="7" t="s">
        <v>126</v>
      </c>
      <c r="B43" s="8"/>
      <c r="C43" s="9"/>
      <c r="D43" s="9">
        <v>2</v>
      </c>
      <c r="E43" s="8"/>
      <c r="F43" s="8">
        <v>1</v>
      </c>
      <c r="G43" s="8"/>
      <c r="H43" s="8">
        <f t="shared" ref="H43" si="62">SUM(B43:G43)</f>
        <v>3</v>
      </c>
      <c r="I43" s="10">
        <f t="shared" si="60"/>
        <v>6.779661016949153E-4</v>
      </c>
      <c r="K43" s="9">
        <f t="shared" ref="K43" si="63">C43</f>
        <v>0</v>
      </c>
      <c r="L43" s="9">
        <f t="shared" ref="L43" si="64">D43</f>
        <v>2</v>
      </c>
      <c r="M43" s="8">
        <f t="shared" ref="M43" si="65">SUM(K43:L43)</f>
        <v>2</v>
      </c>
      <c r="N43" s="10">
        <f t="shared" si="61"/>
        <v>4.8851978505129456E-4</v>
      </c>
    </row>
    <row r="44" spans="1:14">
      <c r="A44" s="7" t="s">
        <v>141</v>
      </c>
      <c r="B44" s="8"/>
      <c r="C44" s="9"/>
      <c r="D44" s="9"/>
      <c r="E44" s="8">
        <v>2</v>
      </c>
      <c r="F44" s="8">
        <v>1</v>
      </c>
      <c r="G44" s="8"/>
      <c r="H44" s="8">
        <f t="shared" ref="H44" si="66">SUM(B44:G44)</f>
        <v>3</v>
      </c>
      <c r="I44" s="10">
        <f t="shared" si="60"/>
        <v>6.779661016949153E-4</v>
      </c>
      <c r="K44" s="9">
        <f t="shared" ref="K44" si="67">C44</f>
        <v>0</v>
      </c>
      <c r="L44" s="9">
        <f t="shared" ref="L44" si="68">D44</f>
        <v>0</v>
      </c>
      <c r="M44" s="8">
        <f t="shared" ref="M44" si="69">SUM(K44:L44)</f>
        <v>0</v>
      </c>
      <c r="N44" s="10">
        <f t="shared" si="61"/>
        <v>0</v>
      </c>
    </row>
    <row r="45" spans="1:14">
      <c r="A45" s="7" t="s">
        <v>131</v>
      </c>
      <c r="B45" s="8"/>
      <c r="C45" s="9"/>
      <c r="D45" s="9">
        <v>3</v>
      </c>
      <c r="E45" s="8"/>
      <c r="F45" s="8"/>
      <c r="G45" s="8"/>
      <c r="H45" s="8">
        <f t="shared" ref="H45:H52" si="70">SUM(B45:G45)</f>
        <v>3</v>
      </c>
      <c r="I45" s="10">
        <f t="shared" si="60"/>
        <v>6.779661016949153E-4</v>
      </c>
      <c r="K45" s="9">
        <f t="shared" ref="K45:K52" si="71">C45</f>
        <v>0</v>
      </c>
      <c r="L45" s="9">
        <f t="shared" ref="L45:L52" si="72">D45</f>
        <v>3</v>
      </c>
      <c r="M45" s="8">
        <f t="shared" ref="M45:M52" si="73">SUM(K45:L45)</f>
        <v>3</v>
      </c>
      <c r="N45" s="10">
        <f t="shared" si="61"/>
        <v>7.3277967757694185E-4</v>
      </c>
    </row>
    <row r="46" spans="1:14">
      <c r="A46" s="7" t="s">
        <v>140</v>
      </c>
      <c r="B46" s="8"/>
      <c r="C46" s="9"/>
      <c r="D46" s="9">
        <v>1</v>
      </c>
      <c r="E46" s="8">
        <v>1</v>
      </c>
      <c r="F46" s="8"/>
      <c r="G46" s="8"/>
      <c r="H46" s="8">
        <f t="shared" ref="H46" si="74">SUM(B46:G46)</f>
        <v>2</v>
      </c>
      <c r="I46" s="10">
        <f t="shared" si="60"/>
        <v>4.519774011299435E-4</v>
      </c>
      <c r="K46" s="9">
        <f t="shared" ref="K46" si="75">C46</f>
        <v>0</v>
      </c>
      <c r="L46" s="9">
        <f t="shared" ref="L46" si="76">D46</f>
        <v>1</v>
      </c>
      <c r="M46" s="8">
        <f t="shared" ref="M46" si="77">SUM(K46:L46)</f>
        <v>1</v>
      </c>
      <c r="N46" s="10">
        <f t="shared" si="61"/>
        <v>2.4425989252564728E-4</v>
      </c>
    </row>
    <row r="47" spans="1:14">
      <c r="A47" s="7" t="s">
        <v>104</v>
      </c>
      <c r="B47" s="8"/>
      <c r="C47" s="9">
        <v>1</v>
      </c>
      <c r="D47" s="9">
        <v>1</v>
      </c>
      <c r="E47" s="8"/>
      <c r="F47" s="8"/>
      <c r="G47" s="8"/>
      <c r="H47" s="8">
        <f t="shared" si="70"/>
        <v>2</v>
      </c>
      <c r="I47" s="10">
        <f t="shared" si="60"/>
        <v>4.519774011299435E-4</v>
      </c>
      <c r="K47" s="9">
        <f t="shared" si="71"/>
        <v>1</v>
      </c>
      <c r="L47" s="9">
        <f t="shared" si="72"/>
        <v>1</v>
      </c>
      <c r="M47" s="8">
        <f t="shared" si="73"/>
        <v>2</v>
      </c>
      <c r="N47" s="10">
        <f t="shared" si="61"/>
        <v>4.8851978505129456E-4</v>
      </c>
    </row>
    <row r="48" spans="1:14">
      <c r="A48" s="7" t="s">
        <v>130</v>
      </c>
      <c r="B48" s="8"/>
      <c r="C48" s="9">
        <v>1</v>
      </c>
      <c r="D48" s="9">
        <v>1</v>
      </c>
      <c r="E48" s="8"/>
      <c r="F48" s="8"/>
      <c r="G48" s="8"/>
      <c r="H48" s="8">
        <f t="shared" si="70"/>
        <v>2</v>
      </c>
      <c r="I48" s="10">
        <f t="shared" si="60"/>
        <v>4.519774011299435E-4</v>
      </c>
      <c r="K48" s="9">
        <f t="shared" si="71"/>
        <v>1</v>
      </c>
      <c r="L48" s="9">
        <f t="shared" si="72"/>
        <v>1</v>
      </c>
      <c r="M48" s="8">
        <f t="shared" si="73"/>
        <v>2</v>
      </c>
      <c r="N48" s="10">
        <f t="shared" si="61"/>
        <v>4.8851978505129456E-4</v>
      </c>
    </row>
    <row r="49" spans="1:14">
      <c r="A49" s="7" t="s">
        <v>112</v>
      </c>
      <c r="B49" s="8"/>
      <c r="C49" s="9"/>
      <c r="D49" s="9">
        <v>2</v>
      </c>
      <c r="E49" s="8"/>
      <c r="F49" s="8"/>
      <c r="G49" s="8"/>
      <c r="H49" s="8">
        <f t="shared" si="70"/>
        <v>2</v>
      </c>
      <c r="I49" s="10">
        <f t="shared" si="60"/>
        <v>4.519774011299435E-4</v>
      </c>
      <c r="K49" s="9">
        <f t="shared" si="71"/>
        <v>0</v>
      </c>
      <c r="L49" s="9">
        <f t="shared" si="72"/>
        <v>2</v>
      </c>
      <c r="M49" s="8">
        <f t="shared" si="73"/>
        <v>2</v>
      </c>
      <c r="N49" s="10">
        <f t="shared" si="61"/>
        <v>4.8851978505129456E-4</v>
      </c>
    </row>
    <row r="50" spans="1:14">
      <c r="A50" s="7" t="s">
        <v>145</v>
      </c>
      <c r="B50" s="8"/>
      <c r="C50" s="9"/>
      <c r="D50" s="9">
        <v>2</v>
      </c>
      <c r="E50" s="8"/>
      <c r="F50" s="8"/>
      <c r="G50" s="8"/>
      <c r="H50" s="8">
        <f t="shared" si="70"/>
        <v>2</v>
      </c>
      <c r="I50" s="10">
        <f t="shared" si="60"/>
        <v>4.519774011299435E-4</v>
      </c>
      <c r="K50" s="9">
        <f t="shared" si="71"/>
        <v>0</v>
      </c>
      <c r="L50" s="9">
        <f t="shared" si="72"/>
        <v>2</v>
      </c>
      <c r="M50" s="8">
        <f t="shared" si="73"/>
        <v>2</v>
      </c>
      <c r="N50" s="10">
        <f t="shared" si="61"/>
        <v>4.8851978505129456E-4</v>
      </c>
    </row>
    <row r="51" spans="1:14">
      <c r="A51" s="7" t="s">
        <v>139</v>
      </c>
      <c r="B51" s="8"/>
      <c r="C51" s="9"/>
      <c r="D51" s="9">
        <v>2</v>
      </c>
      <c r="E51" s="8"/>
      <c r="F51" s="8"/>
      <c r="G51" s="8"/>
      <c r="H51" s="8">
        <f t="shared" si="70"/>
        <v>2</v>
      </c>
      <c r="I51" s="10">
        <f t="shared" si="60"/>
        <v>4.519774011299435E-4</v>
      </c>
      <c r="K51" s="9">
        <f t="shared" si="71"/>
        <v>0</v>
      </c>
      <c r="L51" s="9">
        <f t="shared" si="72"/>
        <v>2</v>
      </c>
      <c r="M51" s="8">
        <f t="shared" si="73"/>
        <v>2</v>
      </c>
      <c r="N51" s="10">
        <f t="shared" si="61"/>
        <v>4.8851978505129456E-4</v>
      </c>
    </row>
    <row r="52" spans="1:14">
      <c r="A52" s="7" t="s">
        <v>101</v>
      </c>
      <c r="B52" s="8"/>
      <c r="C52" s="9"/>
      <c r="D52" s="9">
        <v>1</v>
      </c>
      <c r="E52" s="8"/>
      <c r="F52" s="8"/>
      <c r="G52" s="8"/>
      <c r="H52" s="8">
        <f t="shared" si="70"/>
        <v>1</v>
      </c>
      <c r="I52" s="10">
        <f t="shared" si="60"/>
        <v>2.2598870056497175E-4</v>
      </c>
      <c r="K52" s="9">
        <f t="shared" si="71"/>
        <v>0</v>
      </c>
      <c r="L52" s="9">
        <f t="shared" si="72"/>
        <v>1</v>
      </c>
      <c r="M52" s="8">
        <f t="shared" si="73"/>
        <v>1</v>
      </c>
      <c r="N52" s="10">
        <f t="shared" si="61"/>
        <v>2.4425989252564728E-4</v>
      </c>
    </row>
    <row r="53" spans="1:14">
      <c r="A53" s="7" t="s">
        <v>136</v>
      </c>
      <c r="B53" s="8"/>
      <c r="C53" s="9"/>
      <c r="D53" s="9"/>
      <c r="E53" s="8"/>
      <c r="F53" s="8">
        <v>1</v>
      </c>
      <c r="G53" s="8"/>
      <c r="H53" s="8">
        <f t="shared" ref="H53" si="78">SUM(B53:G53)</f>
        <v>1</v>
      </c>
      <c r="I53" s="10">
        <f t="shared" si="60"/>
        <v>2.2598870056497175E-4</v>
      </c>
      <c r="K53" s="9">
        <f t="shared" ref="K53" si="79">C53</f>
        <v>0</v>
      </c>
      <c r="L53" s="9">
        <f t="shared" ref="L53" si="80">D53</f>
        <v>0</v>
      </c>
      <c r="M53" s="8">
        <f t="shared" ref="M53" si="81">SUM(K53:L53)</f>
        <v>0</v>
      </c>
      <c r="N53" s="10">
        <f t="shared" si="61"/>
        <v>0</v>
      </c>
    </row>
    <row r="54" spans="1:14">
      <c r="A54" s="7" t="s">
        <v>158</v>
      </c>
      <c r="B54" s="8"/>
      <c r="C54" s="9"/>
      <c r="D54" s="9">
        <v>1</v>
      </c>
      <c r="E54" s="8"/>
      <c r="F54" s="8"/>
      <c r="G54" s="8"/>
      <c r="H54" s="8">
        <f t="shared" ref="H54" si="82">SUM(B54:G54)</f>
        <v>1</v>
      </c>
      <c r="I54" s="10">
        <f t="shared" si="60"/>
        <v>2.2598870056497175E-4</v>
      </c>
      <c r="K54" s="9">
        <f t="shared" ref="K54" si="83">C54</f>
        <v>0</v>
      </c>
      <c r="L54" s="9">
        <f t="shared" ref="L54" si="84">D54</f>
        <v>1</v>
      </c>
      <c r="M54" s="8">
        <f t="shared" ref="M54" si="85">SUM(K54:L54)</f>
        <v>1</v>
      </c>
      <c r="N54" s="10">
        <f t="shared" si="61"/>
        <v>2.4425989252564728E-4</v>
      </c>
    </row>
    <row r="55" spans="1:14">
      <c r="A55" s="7" t="s">
        <v>125</v>
      </c>
      <c r="B55" s="8"/>
      <c r="C55" s="9"/>
      <c r="D55" s="9">
        <v>1</v>
      </c>
      <c r="E55" s="8"/>
      <c r="F55" s="8"/>
      <c r="G55" s="8"/>
      <c r="H55" s="8">
        <f t="shared" ref="H55:H56" si="86">SUM(B55:G55)</f>
        <v>1</v>
      </c>
      <c r="I55" s="10">
        <f t="shared" si="60"/>
        <v>2.2598870056497175E-4</v>
      </c>
      <c r="K55" s="9">
        <f t="shared" ref="K55:K56" si="87">C55</f>
        <v>0</v>
      </c>
      <c r="L55" s="9">
        <f t="shared" ref="L55:L56" si="88">D55</f>
        <v>1</v>
      </c>
      <c r="M55" s="8">
        <f t="shared" ref="M55:M56" si="89">SUM(K55:L55)</f>
        <v>1</v>
      </c>
      <c r="N55" s="10">
        <f t="shared" si="61"/>
        <v>2.4425989252564728E-4</v>
      </c>
    </row>
    <row r="56" spans="1:14">
      <c r="A56" s="7" t="s">
        <v>129</v>
      </c>
      <c r="B56" s="8"/>
      <c r="C56" s="9"/>
      <c r="D56" s="9">
        <v>1</v>
      </c>
      <c r="E56" s="8"/>
      <c r="F56" s="8"/>
      <c r="G56" s="8"/>
      <c r="H56" s="8">
        <f t="shared" si="86"/>
        <v>1</v>
      </c>
      <c r="I56" s="10">
        <f t="shared" si="60"/>
        <v>2.2598870056497175E-4</v>
      </c>
      <c r="K56" s="9">
        <f t="shared" si="87"/>
        <v>0</v>
      </c>
      <c r="L56" s="9">
        <f t="shared" si="88"/>
        <v>1</v>
      </c>
      <c r="M56" s="8">
        <f t="shared" si="89"/>
        <v>1</v>
      </c>
      <c r="N56" s="10">
        <f t="shared" si="61"/>
        <v>2.4425989252564728E-4</v>
      </c>
    </row>
    <row r="57" spans="1:14">
      <c r="A57" s="7" t="s">
        <v>133</v>
      </c>
      <c r="B57" s="8"/>
      <c r="C57" s="9"/>
      <c r="D57" s="9"/>
      <c r="E57" s="8"/>
      <c r="F57" s="8">
        <v>1</v>
      </c>
      <c r="G57" s="8"/>
      <c r="H57" s="8">
        <f t="shared" ref="H57" si="90">SUM(B57:G57)</f>
        <v>1</v>
      </c>
      <c r="I57" s="10">
        <f t="shared" si="60"/>
        <v>2.2598870056497175E-4</v>
      </c>
      <c r="K57" s="9">
        <f t="shared" ref="K57" si="91">C57</f>
        <v>0</v>
      </c>
      <c r="L57" s="9">
        <f t="shared" ref="L57" si="92">D57</f>
        <v>0</v>
      </c>
      <c r="M57" s="8">
        <f t="shared" ref="M57" si="93">SUM(K57:L57)</f>
        <v>0</v>
      </c>
      <c r="N57" s="10">
        <f t="shared" si="61"/>
        <v>0</v>
      </c>
    </row>
    <row r="58" spans="1:14">
      <c r="A58" s="11" t="s">
        <v>15</v>
      </c>
      <c r="B58" s="12">
        <f t="shared" ref="B58:I58" si="94">SUM(B9:B57)</f>
        <v>54</v>
      </c>
      <c r="C58" s="13">
        <f t="shared" si="94"/>
        <v>664</v>
      </c>
      <c r="D58" s="13">
        <f t="shared" si="94"/>
        <v>3430</v>
      </c>
      <c r="E58" s="12">
        <f t="shared" si="94"/>
        <v>106</v>
      </c>
      <c r="F58" s="12">
        <f t="shared" si="94"/>
        <v>171</v>
      </c>
      <c r="G58" s="12">
        <f t="shared" si="94"/>
        <v>0</v>
      </c>
      <c r="H58" s="12">
        <f t="shared" si="94"/>
        <v>4425</v>
      </c>
      <c r="I58" s="14">
        <f t="shared" si="94"/>
        <v>1</v>
      </c>
      <c r="K58" s="13">
        <f>SUM(K9:K57)</f>
        <v>664</v>
      </c>
      <c r="L58" s="13">
        <f>SUM(L9:L57)</f>
        <v>3430</v>
      </c>
      <c r="M58" s="12">
        <f>SUM(M9:M57)</f>
        <v>4094</v>
      </c>
      <c r="N58" s="14">
        <f>SUM(N9:N57)</f>
        <v>0.99999999999999978</v>
      </c>
    </row>
    <row r="60" spans="1:14">
      <c r="A60" s="15" t="s">
        <v>132</v>
      </c>
    </row>
    <row r="61" spans="1:14">
      <c r="A61" s="16" t="s">
        <v>156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32" t="s">
        <v>1</v>
      </c>
      <c r="B1" s="32"/>
      <c r="C1" s="32"/>
      <c r="D1" s="32"/>
      <c r="E1" s="32"/>
      <c r="F1" s="32"/>
    </row>
    <row r="2" spans="1:6">
      <c r="A2" s="33" t="s">
        <v>14</v>
      </c>
      <c r="B2" s="33"/>
      <c r="C2" s="33"/>
      <c r="D2" s="33"/>
      <c r="E2" s="33"/>
      <c r="F2" s="33"/>
    </row>
    <row r="3" spans="1:6" ht="18.75">
      <c r="A3" s="34" t="s">
        <v>127</v>
      </c>
      <c r="B3" s="34"/>
      <c r="C3" s="34"/>
      <c r="D3" s="34"/>
      <c r="E3" s="34"/>
      <c r="F3" s="34"/>
    </row>
    <row r="4" spans="1:6" ht="17.25">
      <c r="A4" s="32" t="s">
        <v>128</v>
      </c>
      <c r="B4" s="32"/>
      <c r="C4" s="32"/>
      <c r="D4" s="32"/>
      <c r="E4" s="32"/>
      <c r="F4" s="32"/>
    </row>
    <row r="5" spans="1:6">
      <c r="A5" s="2"/>
      <c r="B5" s="2"/>
      <c r="C5" s="2"/>
      <c r="D5" s="2"/>
      <c r="E5" s="3"/>
    </row>
    <row r="6" spans="1:6" ht="15.75">
      <c r="A6" s="35" t="s">
        <v>157</v>
      </c>
      <c r="B6" s="36"/>
      <c r="C6" s="36"/>
      <c r="D6" s="36"/>
      <c r="E6" s="36"/>
      <c r="F6" s="37"/>
    </row>
    <row r="7" spans="1:6">
      <c r="B7" s="1"/>
      <c r="D7" s="4"/>
    </row>
    <row r="8" spans="1:6" ht="30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>
      <c r="A9" s="7" t="s">
        <v>33</v>
      </c>
      <c r="B9" s="8">
        <v>329</v>
      </c>
      <c r="C9" s="8">
        <v>1115</v>
      </c>
      <c r="D9" s="8">
        <v>364</v>
      </c>
      <c r="E9" s="8">
        <f>SUM(B9:D9)</f>
        <v>1808</v>
      </c>
      <c r="F9" s="10">
        <f t="shared" ref="F9:F40" si="0">E9/$E$58</f>
        <v>0.40858757062146894</v>
      </c>
    </row>
    <row r="10" spans="1:6">
      <c r="A10" s="7" t="s">
        <v>35</v>
      </c>
      <c r="B10" s="8">
        <v>292</v>
      </c>
      <c r="C10" s="8">
        <v>796</v>
      </c>
      <c r="D10" s="8">
        <v>320</v>
      </c>
      <c r="E10" s="8">
        <f t="shared" ref="E10:E57" si="1">SUM(B10:D10)</f>
        <v>1408</v>
      </c>
      <c r="F10" s="10">
        <f t="shared" si="0"/>
        <v>0.31819209039548024</v>
      </c>
    </row>
    <row r="11" spans="1:6">
      <c r="A11" s="7" t="s">
        <v>36</v>
      </c>
      <c r="B11" s="8">
        <v>58</v>
      </c>
      <c r="C11" s="8">
        <v>146</v>
      </c>
      <c r="D11" s="8">
        <v>39</v>
      </c>
      <c r="E11" s="8">
        <f t="shared" si="1"/>
        <v>243</v>
      </c>
      <c r="F11" s="10">
        <f t="shared" si="0"/>
        <v>5.4915254237288137E-2</v>
      </c>
    </row>
    <row r="12" spans="1:6">
      <c r="A12" s="7" t="s">
        <v>38</v>
      </c>
      <c r="B12" s="8">
        <v>47</v>
      </c>
      <c r="C12" s="8">
        <v>83</v>
      </c>
      <c r="D12" s="8">
        <v>42</v>
      </c>
      <c r="E12" s="8">
        <f t="shared" si="1"/>
        <v>172</v>
      </c>
      <c r="F12" s="10">
        <f t="shared" si="0"/>
        <v>3.8870056497175141E-2</v>
      </c>
    </row>
    <row r="13" spans="1:6">
      <c r="A13" s="7" t="s">
        <v>40</v>
      </c>
      <c r="B13" s="8">
        <v>34</v>
      </c>
      <c r="C13" s="8">
        <v>67</v>
      </c>
      <c r="D13" s="8">
        <v>32</v>
      </c>
      <c r="E13" s="8">
        <f t="shared" ref="E13" si="2">SUM(B13:D13)</f>
        <v>133</v>
      </c>
      <c r="F13" s="10">
        <f t="shared" si="0"/>
        <v>3.0056497175141243E-2</v>
      </c>
    </row>
    <row r="14" spans="1:6">
      <c r="A14" s="7" t="s">
        <v>45</v>
      </c>
      <c r="B14" s="8">
        <v>16</v>
      </c>
      <c r="C14" s="8">
        <v>55</v>
      </c>
      <c r="D14" s="8">
        <v>23</v>
      </c>
      <c r="E14" s="8">
        <f t="shared" ref="E14" si="3">SUM(B14:D14)</f>
        <v>94</v>
      </c>
      <c r="F14" s="10">
        <f t="shared" si="0"/>
        <v>2.1242937853107345E-2</v>
      </c>
    </row>
    <row r="15" spans="1:6">
      <c r="A15" s="7" t="s">
        <v>43</v>
      </c>
      <c r="B15" s="8">
        <v>10</v>
      </c>
      <c r="C15" s="8">
        <v>33</v>
      </c>
      <c r="D15" s="8">
        <v>24</v>
      </c>
      <c r="E15" s="8">
        <f t="shared" ref="E15:E18" si="4">SUM(B15:D15)</f>
        <v>67</v>
      </c>
      <c r="F15" s="10">
        <f t="shared" si="0"/>
        <v>1.5141242937853107E-2</v>
      </c>
    </row>
    <row r="16" spans="1:6">
      <c r="A16" s="7" t="s">
        <v>41</v>
      </c>
      <c r="B16" s="8">
        <v>12</v>
      </c>
      <c r="C16" s="8">
        <v>24</v>
      </c>
      <c r="D16" s="8">
        <v>23</v>
      </c>
      <c r="E16" s="8">
        <f t="shared" si="4"/>
        <v>59</v>
      </c>
      <c r="F16" s="10">
        <f t="shared" si="0"/>
        <v>1.3333333333333334E-2</v>
      </c>
    </row>
    <row r="17" spans="1:6">
      <c r="A17" s="7" t="s">
        <v>84</v>
      </c>
      <c r="B17" s="8">
        <v>18</v>
      </c>
      <c r="C17" s="8">
        <v>29</v>
      </c>
      <c r="D17" s="8">
        <v>12</v>
      </c>
      <c r="E17" s="8">
        <f t="shared" si="4"/>
        <v>59</v>
      </c>
      <c r="F17" s="10">
        <f t="shared" si="0"/>
        <v>1.3333333333333334E-2</v>
      </c>
    </row>
    <row r="18" spans="1:6">
      <c r="A18" s="7" t="s">
        <v>89</v>
      </c>
      <c r="B18" s="8">
        <v>19</v>
      </c>
      <c r="C18" s="8">
        <v>17</v>
      </c>
      <c r="D18" s="8">
        <v>10</v>
      </c>
      <c r="E18" s="8">
        <f t="shared" si="4"/>
        <v>46</v>
      </c>
      <c r="F18" s="10">
        <f t="shared" si="0"/>
        <v>1.03954802259887E-2</v>
      </c>
    </row>
    <row r="19" spans="1:6">
      <c r="A19" s="7" t="s">
        <v>87</v>
      </c>
      <c r="B19" s="8">
        <v>5</v>
      </c>
      <c r="C19" s="8">
        <v>15</v>
      </c>
      <c r="D19" s="8">
        <v>16</v>
      </c>
      <c r="E19" s="8">
        <f t="shared" ref="E19" si="5">SUM(B19:D19)</f>
        <v>36</v>
      </c>
      <c r="F19" s="10">
        <f t="shared" si="0"/>
        <v>8.1355932203389832E-3</v>
      </c>
    </row>
    <row r="20" spans="1:6">
      <c r="A20" s="7" t="s">
        <v>44</v>
      </c>
      <c r="B20" s="8">
        <v>3</v>
      </c>
      <c r="C20" s="8">
        <v>13</v>
      </c>
      <c r="D20" s="8">
        <v>18</v>
      </c>
      <c r="E20" s="8">
        <f t="shared" ref="E20:E21" si="6">SUM(B20:D20)</f>
        <v>34</v>
      </c>
      <c r="F20" s="10">
        <f t="shared" si="0"/>
        <v>7.6836158192090396E-3</v>
      </c>
    </row>
    <row r="21" spans="1:6">
      <c r="A21" s="7" t="s">
        <v>96</v>
      </c>
      <c r="B21" s="8">
        <v>1</v>
      </c>
      <c r="C21" s="8">
        <v>15</v>
      </c>
      <c r="D21" s="8">
        <v>8</v>
      </c>
      <c r="E21" s="8">
        <f t="shared" si="6"/>
        <v>24</v>
      </c>
      <c r="F21" s="10">
        <f t="shared" si="0"/>
        <v>5.4237288135593224E-3</v>
      </c>
    </row>
    <row r="22" spans="1:6">
      <c r="A22" s="7" t="s">
        <v>95</v>
      </c>
      <c r="B22" s="8"/>
      <c r="C22" s="8">
        <v>15</v>
      </c>
      <c r="D22" s="8">
        <v>9</v>
      </c>
      <c r="E22" s="8">
        <f t="shared" si="1"/>
        <v>24</v>
      </c>
      <c r="F22" s="10">
        <f t="shared" si="0"/>
        <v>5.4237288135593224E-3</v>
      </c>
    </row>
    <row r="23" spans="1:6">
      <c r="A23" s="7" t="s">
        <v>92</v>
      </c>
      <c r="B23" s="8">
        <v>3</v>
      </c>
      <c r="C23" s="8">
        <v>15</v>
      </c>
      <c r="D23" s="8">
        <v>6</v>
      </c>
      <c r="E23" s="8">
        <f t="shared" si="1"/>
        <v>24</v>
      </c>
      <c r="F23" s="10">
        <f t="shared" si="0"/>
        <v>5.4237288135593224E-3</v>
      </c>
    </row>
    <row r="24" spans="1:6">
      <c r="A24" s="7" t="s">
        <v>90</v>
      </c>
      <c r="B24" s="8">
        <v>10</v>
      </c>
      <c r="C24" s="8">
        <v>10</v>
      </c>
      <c r="D24" s="8">
        <v>3</v>
      </c>
      <c r="E24" s="8">
        <f t="shared" si="1"/>
        <v>23</v>
      </c>
      <c r="F24" s="10">
        <f t="shared" si="0"/>
        <v>5.1977401129943502E-3</v>
      </c>
    </row>
    <row r="25" spans="1:6">
      <c r="A25" s="7" t="s">
        <v>109</v>
      </c>
      <c r="B25" s="8">
        <v>2</v>
      </c>
      <c r="C25" s="8">
        <v>10</v>
      </c>
      <c r="D25" s="8">
        <v>5</v>
      </c>
      <c r="E25" s="8">
        <f t="shared" si="1"/>
        <v>17</v>
      </c>
      <c r="F25" s="10">
        <f t="shared" si="0"/>
        <v>3.8418079096045198E-3</v>
      </c>
    </row>
    <row r="26" spans="1:6">
      <c r="A26" s="7" t="s">
        <v>93</v>
      </c>
      <c r="B26" s="8">
        <v>2</v>
      </c>
      <c r="C26" s="8">
        <v>7</v>
      </c>
      <c r="D26" s="8">
        <v>7</v>
      </c>
      <c r="E26" s="8">
        <f t="shared" si="1"/>
        <v>16</v>
      </c>
      <c r="F26" s="10">
        <f t="shared" si="0"/>
        <v>3.615819209039548E-3</v>
      </c>
    </row>
    <row r="27" spans="1:6">
      <c r="A27" s="7" t="s">
        <v>99</v>
      </c>
      <c r="B27" s="8">
        <v>5</v>
      </c>
      <c r="C27" s="8">
        <v>5</v>
      </c>
      <c r="D27" s="8">
        <v>5</v>
      </c>
      <c r="E27" s="8">
        <f t="shared" si="1"/>
        <v>15</v>
      </c>
      <c r="F27" s="10">
        <f t="shared" si="0"/>
        <v>3.3898305084745762E-3</v>
      </c>
    </row>
    <row r="28" spans="1:6">
      <c r="A28" s="7" t="s">
        <v>111</v>
      </c>
      <c r="B28" s="8">
        <v>5</v>
      </c>
      <c r="C28" s="8">
        <v>6</v>
      </c>
      <c r="D28" s="8"/>
      <c r="E28" s="8">
        <f t="shared" si="1"/>
        <v>11</v>
      </c>
      <c r="F28" s="10">
        <f t="shared" si="0"/>
        <v>2.4858757062146894E-3</v>
      </c>
    </row>
    <row r="29" spans="1:6">
      <c r="A29" s="7" t="s">
        <v>91</v>
      </c>
      <c r="B29" s="8">
        <v>2</v>
      </c>
      <c r="C29" s="8">
        <v>7</v>
      </c>
      <c r="D29" s="8">
        <v>2</v>
      </c>
      <c r="E29" s="8">
        <f t="shared" si="1"/>
        <v>11</v>
      </c>
      <c r="F29" s="10">
        <f t="shared" si="0"/>
        <v>2.4858757062146894E-3</v>
      </c>
    </row>
    <row r="30" spans="1:6">
      <c r="A30" s="7" t="s">
        <v>88</v>
      </c>
      <c r="B30" s="8">
        <v>3</v>
      </c>
      <c r="C30" s="8">
        <v>6</v>
      </c>
      <c r="D30" s="8">
        <v>1</v>
      </c>
      <c r="E30" s="8">
        <f t="shared" si="1"/>
        <v>10</v>
      </c>
      <c r="F30" s="10">
        <f t="shared" si="0"/>
        <v>2.2598870056497176E-3</v>
      </c>
    </row>
    <row r="31" spans="1:6">
      <c r="A31" s="7" t="s">
        <v>94</v>
      </c>
      <c r="B31" s="8">
        <v>3</v>
      </c>
      <c r="C31" s="8">
        <v>3</v>
      </c>
      <c r="D31" s="8">
        <v>3</v>
      </c>
      <c r="E31" s="8">
        <f t="shared" si="1"/>
        <v>9</v>
      </c>
      <c r="F31" s="10">
        <f t="shared" si="0"/>
        <v>2.0338983050847458E-3</v>
      </c>
    </row>
    <row r="32" spans="1:6">
      <c r="A32" s="7" t="s">
        <v>102</v>
      </c>
      <c r="B32" s="8">
        <v>4</v>
      </c>
      <c r="C32" s="8">
        <v>3</v>
      </c>
      <c r="D32" s="8">
        <v>1</v>
      </c>
      <c r="E32" s="8">
        <f t="shared" si="1"/>
        <v>8</v>
      </c>
      <c r="F32" s="10">
        <f t="shared" si="0"/>
        <v>1.807909604519774E-3</v>
      </c>
    </row>
    <row r="33" spans="1:6">
      <c r="A33" s="7" t="s">
        <v>98</v>
      </c>
      <c r="B33" s="8">
        <v>4</v>
      </c>
      <c r="C33" s="8">
        <v>3</v>
      </c>
      <c r="D33" s="8"/>
      <c r="E33" s="8">
        <f t="shared" si="1"/>
        <v>7</v>
      </c>
      <c r="F33" s="10">
        <f t="shared" si="0"/>
        <v>1.5819209039548022E-3</v>
      </c>
    </row>
    <row r="34" spans="1:6">
      <c r="A34" s="7" t="s">
        <v>103</v>
      </c>
      <c r="B34" s="8">
        <v>1</v>
      </c>
      <c r="C34" s="8">
        <v>4</v>
      </c>
      <c r="D34" s="8">
        <v>2</v>
      </c>
      <c r="E34" s="8">
        <f t="shared" si="1"/>
        <v>7</v>
      </c>
      <c r="F34" s="10">
        <f t="shared" si="0"/>
        <v>1.5819209039548022E-3</v>
      </c>
    </row>
    <row r="35" spans="1:6">
      <c r="A35" s="7" t="s">
        <v>106</v>
      </c>
      <c r="B35" s="8"/>
      <c r="C35" s="8">
        <v>6</v>
      </c>
      <c r="D35" s="8"/>
      <c r="E35" s="8">
        <f t="shared" si="1"/>
        <v>6</v>
      </c>
      <c r="F35" s="10">
        <f t="shared" si="0"/>
        <v>1.3559322033898306E-3</v>
      </c>
    </row>
    <row r="36" spans="1:6">
      <c r="A36" s="7" t="s">
        <v>105</v>
      </c>
      <c r="B36" s="8"/>
      <c r="C36" s="8">
        <v>5</v>
      </c>
      <c r="D36" s="8"/>
      <c r="E36" s="8">
        <f t="shared" si="1"/>
        <v>5</v>
      </c>
      <c r="F36" s="10">
        <f t="shared" si="0"/>
        <v>1.1299435028248588E-3</v>
      </c>
    </row>
    <row r="37" spans="1:6">
      <c r="A37" s="7" t="s">
        <v>100</v>
      </c>
      <c r="B37" s="8">
        <v>2</v>
      </c>
      <c r="C37" s="8">
        <v>1</v>
      </c>
      <c r="D37" s="8">
        <v>1</v>
      </c>
      <c r="E37" s="8">
        <f t="shared" si="1"/>
        <v>4</v>
      </c>
      <c r="F37" s="10">
        <f t="shared" si="0"/>
        <v>9.0395480225988699E-4</v>
      </c>
    </row>
    <row r="38" spans="1:6">
      <c r="A38" s="7" t="s">
        <v>108</v>
      </c>
      <c r="B38" s="8">
        <v>3</v>
      </c>
      <c r="C38" s="8">
        <v>1</v>
      </c>
      <c r="D38" s="8"/>
      <c r="E38" s="8">
        <f t="shared" si="1"/>
        <v>4</v>
      </c>
      <c r="F38" s="10">
        <f t="shared" si="0"/>
        <v>9.0395480225988699E-4</v>
      </c>
    </row>
    <row r="39" spans="1:6">
      <c r="A39" s="7" t="s">
        <v>107</v>
      </c>
      <c r="B39" s="8"/>
      <c r="C39" s="8"/>
      <c r="D39" s="8">
        <v>4</v>
      </c>
      <c r="E39" s="8">
        <f t="shared" si="1"/>
        <v>4</v>
      </c>
      <c r="F39" s="10">
        <f t="shared" si="0"/>
        <v>9.0395480225988699E-4</v>
      </c>
    </row>
    <row r="40" spans="1:6">
      <c r="A40" s="7" t="s">
        <v>97</v>
      </c>
      <c r="B40" s="8"/>
      <c r="C40" s="8">
        <v>2</v>
      </c>
      <c r="D40" s="8">
        <v>2</v>
      </c>
      <c r="E40" s="8">
        <f t="shared" si="1"/>
        <v>4</v>
      </c>
      <c r="F40" s="10">
        <f t="shared" si="0"/>
        <v>9.0395480225988699E-4</v>
      </c>
    </row>
    <row r="41" spans="1:6">
      <c r="A41" s="7" t="s">
        <v>110</v>
      </c>
      <c r="B41" s="8"/>
      <c r="C41" s="8">
        <v>1</v>
      </c>
      <c r="D41" s="8">
        <v>2</v>
      </c>
      <c r="E41" s="8">
        <f t="shared" si="1"/>
        <v>3</v>
      </c>
      <c r="F41" s="10">
        <f t="shared" ref="F41:F57" si="7">E41/$E$58</f>
        <v>6.779661016949153E-4</v>
      </c>
    </row>
    <row r="42" spans="1:6">
      <c r="A42" s="7" t="s">
        <v>119</v>
      </c>
      <c r="B42" s="8">
        <v>1</v>
      </c>
      <c r="C42" s="8">
        <v>2</v>
      </c>
      <c r="D42" s="8"/>
      <c r="E42" s="8">
        <f t="shared" si="1"/>
        <v>3</v>
      </c>
      <c r="F42" s="10">
        <f t="shared" si="7"/>
        <v>6.779661016949153E-4</v>
      </c>
    </row>
    <row r="43" spans="1:6">
      <c r="A43" s="7" t="s">
        <v>126</v>
      </c>
      <c r="B43" s="8"/>
      <c r="C43" s="8">
        <v>2</v>
      </c>
      <c r="D43" s="8">
        <v>1</v>
      </c>
      <c r="E43" s="8">
        <f t="shared" si="1"/>
        <v>3</v>
      </c>
      <c r="F43" s="10">
        <f t="shared" si="7"/>
        <v>6.779661016949153E-4</v>
      </c>
    </row>
    <row r="44" spans="1:6">
      <c r="A44" s="7" t="s">
        <v>141</v>
      </c>
      <c r="B44" s="8"/>
      <c r="C44" s="8"/>
      <c r="D44" s="8">
        <v>3</v>
      </c>
      <c r="E44" s="8">
        <f t="shared" si="1"/>
        <v>3</v>
      </c>
      <c r="F44" s="10">
        <f t="shared" si="7"/>
        <v>6.779661016949153E-4</v>
      </c>
    </row>
    <row r="45" spans="1:6">
      <c r="A45" s="7" t="s">
        <v>131</v>
      </c>
      <c r="B45" s="8">
        <v>1</v>
      </c>
      <c r="C45" s="8">
        <v>2</v>
      </c>
      <c r="D45" s="8"/>
      <c r="E45" s="8">
        <f t="shared" si="1"/>
        <v>3</v>
      </c>
      <c r="F45" s="10">
        <f t="shared" si="7"/>
        <v>6.779661016949153E-4</v>
      </c>
    </row>
    <row r="46" spans="1:6">
      <c r="A46" s="7" t="s">
        <v>140</v>
      </c>
      <c r="B46" s="8"/>
      <c r="C46" s="8">
        <v>2</v>
      </c>
      <c r="D46" s="8"/>
      <c r="E46" s="8">
        <f t="shared" si="1"/>
        <v>2</v>
      </c>
      <c r="F46" s="10">
        <f t="shared" si="7"/>
        <v>4.519774011299435E-4</v>
      </c>
    </row>
    <row r="47" spans="1:6">
      <c r="A47" s="7" t="s">
        <v>104</v>
      </c>
      <c r="B47" s="8"/>
      <c r="C47" s="8">
        <v>2</v>
      </c>
      <c r="D47" s="8"/>
      <c r="E47" s="8">
        <f t="shared" si="1"/>
        <v>2</v>
      </c>
      <c r="F47" s="10">
        <f t="shared" si="7"/>
        <v>4.519774011299435E-4</v>
      </c>
    </row>
    <row r="48" spans="1:6">
      <c r="A48" s="7" t="s">
        <v>130</v>
      </c>
      <c r="B48" s="8"/>
      <c r="C48" s="8">
        <v>1</v>
      </c>
      <c r="D48" s="8">
        <v>1</v>
      </c>
      <c r="E48" s="8">
        <f t="shared" si="1"/>
        <v>2</v>
      </c>
      <c r="F48" s="10">
        <f t="shared" si="7"/>
        <v>4.519774011299435E-4</v>
      </c>
    </row>
    <row r="49" spans="1:6">
      <c r="A49" s="7" t="s">
        <v>112</v>
      </c>
      <c r="B49" s="8">
        <v>2</v>
      </c>
      <c r="C49" s="8"/>
      <c r="D49" s="8"/>
      <c r="E49" s="8">
        <f t="shared" si="1"/>
        <v>2</v>
      </c>
      <c r="F49" s="10">
        <f t="shared" si="7"/>
        <v>4.519774011299435E-4</v>
      </c>
    </row>
    <row r="50" spans="1:6">
      <c r="A50" s="7" t="s">
        <v>145</v>
      </c>
      <c r="B50" s="8"/>
      <c r="C50" s="8">
        <v>2</v>
      </c>
      <c r="D50" s="8"/>
      <c r="E50" s="8">
        <f t="shared" si="1"/>
        <v>2</v>
      </c>
      <c r="F50" s="10">
        <f t="shared" si="7"/>
        <v>4.519774011299435E-4</v>
      </c>
    </row>
    <row r="51" spans="1:6">
      <c r="A51" s="7" t="s">
        <v>139</v>
      </c>
      <c r="B51" s="8">
        <v>1</v>
      </c>
      <c r="C51" s="8">
        <v>1</v>
      </c>
      <c r="D51" s="8"/>
      <c r="E51" s="8">
        <f t="shared" si="1"/>
        <v>2</v>
      </c>
      <c r="F51" s="10">
        <f t="shared" si="7"/>
        <v>4.519774011299435E-4</v>
      </c>
    </row>
    <row r="52" spans="1:6">
      <c r="A52" s="7" t="s">
        <v>101</v>
      </c>
      <c r="B52" s="8"/>
      <c r="C52" s="8"/>
      <c r="D52" s="8">
        <v>1</v>
      </c>
      <c r="E52" s="8">
        <f t="shared" si="1"/>
        <v>1</v>
      </c>
      <c r="F52" s="10">
        <f t="shared" si="7"/>
        <v>2.2598870056497175E-4</v>
      </c>
    </row>
    <row r="53" spans="1:6">
      <c r="A53" s="7" t="s">
        <v>136</v>
      </c>
      <c r="B53" s="8"/>
      <c r="C53" s="8"/>
      <c r="D53" s="8">
        <v>1</v>
      </c>
      <c r="E53" s="8">
        <f t="shared" si="1"/>
        <v>1</v>
      </c>
      <c r="F53" s="10">
        <f t="shared" si="7"/>
        <v>2.2598870056497175E-4</v>
      </c>
    </row>
    <row r="54" spans="1:6">
      <c r="A54" s="7" t="s">
        <v>158</v>
      </c>
      <c r="B54" s="8"/>
      <c r="C54" s="8">
        <v>1</v>
      </c>
      <c r="D54" s="8"/>
      <c r="E54" s="8">
        <f t="shared" si="1"/>
        <v>1</v>
      </c>
      <c r="F54" s="10">
        <f t="shared" si="7"/>
        <v>2.2598870056497175E-4</v>
      </c>
    </row>
    <row r="55" spans="1:6">
      <c r="A55" s="7" t="s">
        <v>125</v>
      </c>
      <c r="B55" s="8"/>
      <c r="C55" s="8"/>
      <c r="D55" s="8">
        <v>1</v>
      </c>
      <c r="E55" s="8">
        <f t="shared" si="1"/>
        <v>1</v>
      </c>
      <c r="F55" s="10">
        <f t="shared" si="7"/>
        <v>2.2598870056497175E-4</v>
      </c>
    </row>
    <row r="56" spans="1:6">
      <c r="A56" s="7" t="s">
        <v>129</v>
      </c>
      <c r="B56" s="8"/>
      <c r="C56" s="8"/>
      <c r="D56" s="8">
        <v>1</v>
      </c>
      <c r="E56" s="8">
        <f t="shared" si="1"/>
        <v>1</v>
      </c>
      <c r="F56" s="10">
        <f t="shared" si="7"/>
        <v>2.2598870056497175E-4</v>
      </c>
    </row>
    <row r="57" spans="1:6">
      <c r="A57" s="7" t="s">
        <v>133</v>
      </c>
      <c r="B57" s="8"/>
      <c r="C57" s="8"/>
      <c r="D57" s="8">
        <v>1</v>
      </c>
      <c r="E57" s="8">
        <f t="shared" si="1"/>
        <v>1</v>
      </c>
      <c r="F57" s="10">
        <f t="shared" si="7"/>
        <v>2.2598870056497175E-4</v>
      </c>
    </row>
    <row r="58" spans="1:6">
      <c r="A58" s="11" t="s">
        <v>15</v>
      </c>
      <c r="B58" s="12">
        <f>SUM(B9:B57)</f>
        <v>898</v>
      </c>
      <c r="C58" s="12">
        <f>SUM(C9:C57)</f>
        <v>2533</v>
      </c>
      <c r="D58" s="12">
        <f>SUM(D9:D57)</f>
        <v>994</v>
      </c>
      <c r="E58" s="12">
        <f>SUM(E9:E57)</f>
        <v>4425</v>
      </c>
      <c r="F58" s="14">
        <f>SUM(F9:F57)</f>
        <v>1</v>
      </c>
    </row>
    <row r="59" spans="1:6" s="4" customFormat="1">
      <c r="B59" s="17"/>
      <c r="C59" s="17"/>
      <c r="D59" s="17"/>
      <c r="E59" s="17"/>
    </row>
    <row r="60" spans="1:6">
      <c r="A60" s="15" t="s">
        <v>132</v>
      </c>
      <c r="B60" s="18"/>
      <c r="C60" s="18"/>
      <c r="D60" s="18"/>
      <c r="E60" s="18"/>
    </row>
    <row r="61" spans="1:6">
      <c r="A61" s="16" t="s">
        <v>156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2025-05-16T15:20:37Z</dcterms:modified>
</cp:coreProperties>
</file>