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xr:revisionPtr revIDLastSave="0" documentId="13_ncr:1_{5478C7CD-9DE0-453C-B005-7E4D54134881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Etária'!$A$8:$F$58</definedName>
    <definedName name="_xlnm.Print_Titles" localSheetId="1">'Atos Infracionais por Artigo'!$1:$8</definedName>
  </definedNames>
  <calcPr calcId="191029"/>
</workbook>
</file>

<file path=xl/calcChain.xml><?xml version="1.0" encoding="utf-8"?>
<calcChain xmlns="http://schemas.openxmlformats.org/spreadsheetml/2006/main">
  <c r="L12" i="8" l="1"/>
  <c r="K12" i="8"/>
  <c r="M12" i="8" s="1"/>
  <c r="H12" i="8"/>
  <c r="E13" i="9"/>
  <c r="B58" i="9"/>
  <c r="C58" i="9"/>
  <c r="D58" i="9"/>
  <c r="E14" i="9"/>
  <c r="E15" i="9"/>
  <c r="E16" i="9"/>
  <c r="E17" i="9"/>
  <c r="H11" i="8"/>
  <c r="K11" i="8"/>
  <c r="L11" i="8"/>
  <c r="H13" i="8"/>
  <c r="K13" i="8"/>
  <c r="L13" i="8"/>
  <c r="H14" i="8"/>
  <c r="K14" i="8"/>
  <c r="L14" i="8"/>
  <c r="H15" i="8"/>
  <c r="K15" i="8"/>
  <c r="L15" i="8"/>
  <c r="B58" i="8"/>
  <c r="C58" i="8"/>
  <c r="E18" i="9"/>
  <c r="L19" i="8"/>
  <c r="K19" i="8"/>
  <c r="H19" i="8"/>
  <c r="L18" i="8"/>
  <c r="K18" i="8"/>
  <c r="H18" i="8"/>
  <c r="H21" i="8"/>
  <c r="K21" i="8"/>
  <c r="L21" i="8"/>
  <c r="E19" i="9"/>
  <c r="E20" i="9"/>
  <c r="M14" i="8" l="1"/>
  <c r="M11" i="8"/>
  <c r="M15" i="8"/>
  <c r="M13" i="8"/>
  <c r="M19" i="8"/>
  <c r="M18" i="8"/>
  <c r="M21" i="8"/>
  <c r="E10" i="9"/>
  <c r="E11" i="9"/>
  <c r="E12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9" i="9"/>
  <c r="D58" i="8"/>
  <c r="E58" i="8"/>
  <c r="F58" i="8"/>
  <c r="O15" i="13"/>
  <c r="O14" i="13"/>
  <c r="N14" i="13"/>
  <c r="N13" i="13"/>
  <c r="N12" i="13"/>
  <c r="N11" i="13"/>
  <c r="N10" i="13"/>
  <c r="M10" i="13"/>
  <c r="N9" i="13"/>
  <c r="M9" i="13"/>
  <c r="N8" i="13"/>
  <c r="M8" i="13"/>
  <c r="E58" i="9" l="1"/>
  <c r="F13" i="9" s="1"/>
  <c r="H16" i="8"/>
  <c r="K16" i="8"/>
  <c r="L16" i="8"/>
  <c r="H17" i="8"/>
  <c r="K17" i="8"/>
  <c r="L17" i="8"/>
  <c r="H20" i="8"/>
  <c r="K20" i="8"/>
  <c r="L20" i="8"/>
  <c r="H24" i="8"/>
  <c r="K24" i="8"/>
  <c r="L24" i="8"/>
  <c r="H25" i="8"/>
  <c r="K25" i="8"/>
  <c r="L25" i="8"/>
  <c r="H26" i="8"/>
  <c r="K26" i="8"/>
  <c r="L26" i="8"/>
  <c r="H27" i="8"/>
  <c r="K27" i="8"/>
  <c r="L27" i="8"/>
  <c r="H28" i="8"/>
  <c r="K28" i="8"/>
  <c r="L28" i="8"/>
  <c r="L29" i="8"/>
  <c r="K29" i="8"/>
  <c r="H29" i="8"/>
  <c r="L23" i="8"/>
  <c r="K23" i="8"/>
  <c r="H23" i="8"/>
  <c r="L22" i="8"/>
  <c r="K22" i="8"/>
  <c r="H22" i="8"/>
  <c r="H31" i="8"/>
  <c r="K31" i="8"/>
  <c r="L31" i="8"/>
  <c r="L36" i="8"/>
  <c r="K36" i="8"/>
  <c r="H36" i="8"/>
  <c r="L35" i="8"/>
  <c r="K35" i="8"/>
  <c r="H35" i="8"/>
  <c r="L34" i="8"/>
  <c r="K34" i="8"/>
  <c r="H34" i="8"/>
  <c r="L33" i="8"/>
  <c r="K33" i="8"/>
  <c r="H33" i="8"/>
  <c r="F17" i="9" l="1"/>
  <c r="F16" i="9"/>
  <c r="F15" i="9"/>
  <c r="F14" i="9"/>
  <c r="F18" i="9"/>
  <c r="M20" i="8"/>
  <c r="F20" i="9"/>
  <c r="F19" i="9"/>
  <c r="M17" i="8"/>
  <c r="M16" i="8"/>
  <c r="M29" i="8"/>
  <c r="M27" i="8"/>
  <c r="M22" i="8"/>
  <c r="M25" i="8"/>
  <c r="M28" i="8"/>
  <c r="M24" i="8"/>
  <c r="M26" i="8"/>
  <c r="M23" i="8"/>
  <c r="M31" i="8"/>
  <c r="M33" i="8"/>
  <c r="M34" i="8"/>
  <c r="M36" i="8"/>
  <c r="M35" i="8"/>
  <c r="L40" i="8"/>
  <c r="K40" i="8"/>
  <c r="H40" i="8"/>
  <c r="L39" i="8"/>
  <c r="K39" i="8"/>
  <c r="H39" i="8"/>
  <c r="L41" i="8"/>
  <c r="K41" i="8"/>
  <c r="H41" i="8"/>
  <c r="L38" i="8"/>
  <c r="K38" i="8"/>
  <c r="H38" i="8"/>
  <c r="L37" i="8"/>
  <c r="K37" i="8"/>
  <c r="H37" i="8"/>
  <c r="L32" i="8"/>
  <c r="K32" i="8"/>
  <c r="H32" i="8"/>
  <c r="L45" i="8"/>
  <c r="K45" i="8"/>
  <c r="H45" i="8"/>
  <c r="L51" i="8"/>
  <c r="K51" i="8"/>
  <c r="H51" i="8"/>
  <c r="L50" i="8"/>
  <c r="K50" i="8"/>
  <c r="H50" i="8"/>
  <c r="L49" i="8"/>
  <c r="K49" i="8"/>
  <c r="H49" i="8"/>
  <c r="L48" i="8"/>
  <c r="K48" i="8"/>
  <c r="H48" i="8"/>
  <c r="L47" i="8"/>
  <c r="K47" i="8"/>
  <c r="H47" i="8"/>
  <c r="L46" i="8"/>
  <c r="K46" i="8"/>
  <c r="H46" i="8"/>
  <c r="L44" i="8"/>
  <c r="K44" i="8"/>
  <c r="H44" i="8"/>
  <c r="L55" i="8"/>
  <c r="K55" i="8"/>
  <c r="H55" i="8"/>
  <c r="L54" i="8"/>
  <c r="K54" i="8"/>
  <c r="H54" i="8"/>
  <c r="L52" i="8"/>
  <c r="K52" i="8"/>
  <c r="H52" i="8"/>
  <c r="L57" i="8"/>
  <c r="K57" i="8"/>
  <c r="H57" i="8"/>
  <c r="L56" i="8"/>
  <c r="K56" i="8"/>
  <c r="H56" i="8"/>
  <c r="M38" i="8" l="1"/>
  <c r="M40" i="8"/>
  <c r="M39" i="8"/>
  <c r="M32" i="8"/>
  <c r="M41" i="8"/>
  <c r="M37" i="8"/>
  <c r="M45" i="8"/>
  <c r="M50" i="8"/>
  <c r="M46" i="8"/>
  <c r="M51" i="8"/>
  <c r="M47" i="8"/>
  <c r="M48" i="8"/>
  <c r="M44" i="8"/>
  <c r="M49" i="8"/>
  <c r="M55" i="8"/>
  <c r="M54" i="8"/>
  <c r="M52" i="8"/>
  <c r="M57" i="8"/>
  <c r="M56" i="8"/>
  <c r="L53" i="8" l="1"/>
  <c r="K53" i="8"/>
  <c r="H53" i="8"/>
  <c r="M53" i="8" l="1"/>
  <c r="L43" i="8"/>
  <c r="K43" i="8"/>
  <c r="H43" i="8"/>
  <c r="M43" i="8" l="1"/>
  <c r="L42" i="8" l="1"/>
  <c r="K42" i="8"/>
  <c r="H42" i="8"/>
  <c r="M42" i="8" l="1"/>
  <c r="L30" i="8" l="1"/>
  <c r="K30" i="8"/>
  <c r="L10" i="8"/>
  <c r="K10" i="8"/>
  <c r="H30" i="8"/>
  <c r="H10" i="8"/>
  <c r="M30" i="8" l="1"/>
  <c r="M10" i="8"/>
  <c r="G58" i="8" l="1"/>
  <c r="L9" i="8" l="1"/>
  <c r="K9" i="8"/>
  <c r="H9" i="8"/>
  <c r="K58" i="8" l="1"/>
  <c r="L58" i="8"/>
  <c r="H58" i="8"/>
  <c r="I12" i="8" s="1"/>
  <c r="M9" i="8"/>
  <c r="I19" i="8" l="1"/>
  <c r="I13" i="8"/>
  <c r="I15" i="8"/>
  <c r="I14" i="8"/>
  <c r="I11" i="8"/>
  <c r="I21" i="8"/>
  <c r="I18" i="8"/>
  <c r="F24" i="9"/>
  <c r="F23" i="9"/>
  <c r="F25" i="9"/>
  <c r="F22" i="9"/>
  <c r="F26" i="9"/>
  <c r="F27" i="9"/>
  <c r="I20" i="8"/>
  <c r="I16" i="8"/>
  <c r="I17" i="8"/>
  <c r="I25" i="8"/>
  <c r="I27" i="8"/>
  <c r="I26" i="8"/>
  <c r="I24" i="8"/>
  <c r="I28" i="8"/>
  <c r="F21" i="9"/>
  <c r="F28" i="9"/>
  <c r="F30" i="9"/>
  <c r="F31" i="9"/>
  <c r="F32" i="9"/>
  <c r="F29" i="9"/>
  <c r="I31" i="8"/>
  <c r="I29" i="8"/>
  <c r="I23" i="8"/>
  <c r="I22" i="8"/>
  <c r="F35" i="9"/>
  <c r="F34" i="9"/>
  <c r="F33" i="9"/>
  <c r="F12" i="9"/>
  <c r="I40" i="8"/>
  <c r="I36" i="8"/>
  <c r="I34" i="8"/>
  <c r="I35" i="8"/>
  <c r="I33" i="8"/>
  <c r="F39" i="9"/>
  <c r="F37" i="9"/>
  <c r="I41" i="8"/>
  <c r="I39" i="8"/>
  <c r="F36" i="9"/>
  <c r="F38" i="9"/>
  <c r="I37" i="8"/>
  <c r="I38" i="8"/>
  <c r="F45" i="9"/>
  <c r="F42" i="9"/>
  <c r="I45" i="8"/>
  <c r="I32" i="8"/>
  <c r="F48" i="9"/>
  <c r="F46" i="9"/>
  <c r="F50" i="9"/>
  <c r="F43" i="9"/>
  <c r="F49" i="9"/>
  <c r="F44" i="9"/>
  <c r="F41" i="9"/>
  <c r="F47" i="9"/>
  <c r="I55" i="8"/>
  <c r="I44" i="8"/>
  <c r="I48" i="8"/>
  <c r="I47" i="8"/>
  <c r="I50" i="8"/>
  <c r="I49" i="8"/>
  <c r="I51" i="8"/>
  <c r="I46" i="8"/>
  <c r="I52" i="8"/>
  <c r="I54" i="8"/>
  <c r="F53" i="9"/>
  <c r="F55" i="9"/>
  <c r="F56" i="9"/>
  <c r="F54" i="9"/>
  <c r="F57" i="9"/>
  <c r="I57" i="8"/>
  <c r="I56" i="8"/>
  <c r="F51" i="9"/>
  <c r="F52" i="9"/>
  <c r="I53" i="8"/>
  <c r="I43" i="8"/>
  <c r="F40" i="9"/>
  <c r="I42" i="8"/>
  <c r="F11" i="9"/>
  <c r="I10" i="8"/>
  <c r="I30" i="8"/>
  <c r="M58" i="8"/>
  <c r="N12" i="8" s="1"/>
  <c r="I9" i="8"/>
  <c r="F10" i="9"/>
  <c r="F9" i="9"/>
  <c r="N19" i="8" l="1"/>
  <c r="N13" i="8"/>
  <c r="N15" i="8"/>
  <c r="N14" i="8"/>
  <c r="N11" i="8"/>
  <c r="N21" i="8"/>
  <c r="N18" i="8"/>
  <c r="N17" i="8"/>
  <c r="N16" i="8"/>
  <c r="N20" i="8"/>
  <c r="N26" i="8"/>
  <c r="N27" i="8"/>
  <c r="N28" i="8"/>
  <c r="N25" i="8"/>
  <c r="N24" i="8"/>
  <c r="N31" i="8"/>
  <c r="N23" i="8"/>
  <c r="N22" i="8"/>
  <c r="N29" i="8"/>
  <c r="N40" i="8"/>
  <c r="N33" i="8"/>
  <c r="N34" i="8"/>
  <c r="N36" i="8"/>
  <c r="N35" i="8"/>
  <c r="N41" i="8"/>
  <c r="N39" i="8"/>
  <c r="N37" i="8"/>
  <c r="N38" i="8"/>
  <c r="N45" i="8"/>
  <c r="N32" i="8"/>
  <c r="N55" i="8"/>
  <c r="N48" i="8"/>
  <c r="N47" i="8"/>
  <c r="N49" i="8"/>
  <c r="N50" i="8"/>
  <c r="N51" i="8"/>
  <c r="N44" i="8"/>
  <c r="N46" i="8"/>
  <c r="N52" i="8"/>
  <c r="N54" i="8"/>
  <c r="N57" i="8"/>
  <c r="N56" i="8"/>
  <c r="N53" i="8"/>
  <c r="N43" i="8"/>
  <c r="N42" i="8"/>
  <c r="N10" i="8"/>
  <c r="N30" i="8"/>
  <c r="I58" i="8"/>
  <c r="F58" i="9"/>
  <c r="N9" i="8"/>
  <c r="N58" i="8" l="1"/>
</calcChain>
</file>

<file path=xl/sharedStrings.xml><?xml version="1.0" encoding="utf-8"?>
<sst xmlns="http://schemas.openxmlformats.org/spreadsheetml/2006/main" count="258" uniqueCount="167">
  <si>
    <t>ATO INFRACIONAL</t>
  </si>
  <si>
    <t>CENTRO DE ATENDIMENTO SOCIOEDUCATIVO AO ADOLESCENTE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</si>
  <si>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</si>
  <si>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</si>
  <si>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</si>
  <si>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</si>
  <si>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</si>
  <si>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</si>
  <si>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</si>
  <si>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</si>
  <si>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</si>
  <si>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</si>
  <si>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</si>
  <si>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</si>
  <si>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</si>
  <si>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</si>
  <si>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</si>
  <si>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Rua Florêncio de Abreu, nº 848 - 5º andar - Luz - São Paulo/SP - CEP 01030-001 - Fone 2927-9152</t>
  </si>
  <si>
    <t>PROGRAMAS DE ATENDIMENTO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</si>
  <si>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</si>
  <si>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</si>
  <si>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</si>
  <si>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</si>
  <si>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</si>
  <si>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</si>
  <si>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</si>
  <si>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</si>
  <si>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</si>
  <si>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</si>
  <si>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</si>
  <si>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</si>
  <si>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</si>
  <si>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</si>
  <si>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</si>
  <si>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</si>
  <si>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</si>
  <si>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</si>
  <si>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</si>
  <si>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</si>
  <si>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</si>
  <si>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</si>
  <si>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</si>
  <si>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</si>
  <si>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</si>
  <si>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</si>
  <si>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</si>
  <si>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</si>
  <si>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</si>
  <si>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</si>
  <si>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</si>
  <si>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</si>
  <si>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</si>
  <si>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</si>
  <si>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</si>
  <si>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</si>
  <si>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</si>
  <si>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Atendimento Inicial / Internação Provisória e Internação Sanção / Internação (Art. 175, Arts. 108 e 122-III e Art. 122)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</si>
  <si>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</si>
  <si>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</si>
  <si>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</si>
  <si>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</si>
  <si>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</si>
  <si>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</si>
  <si>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</si>
  <si>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</si>
  <si>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</si>
  <si>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</si>
  <si>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</si>
  <si>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</si>
  <si>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</si>
  <si>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</si>
  <si>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</si>
  <si>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</si>
  <si>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BRANCA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</si>
  <si>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</si>
  <si>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</si>
  <si>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</si>
  <si>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</si>
  <si>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</si>
  <si>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</si>
  <si>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</si>
  <si>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</si>
  <si>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</si>
  <si>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</si>
  <si>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</si>
  <si>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</si>
  <si>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</si>
  <si>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</si>
  <si>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</si>
  <si>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</si>
  <si>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</si>
  <si>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</si>
  <si>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</si>
  <si>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</si>
  <si>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</si>
  <si>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</si>
  <si>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</si>
  <si>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</si>
  <si>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</si>
  <si>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</si>
  <si>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</si>
  <si>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</si>
  <si>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</si>
  <si>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</si>
  <si>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</si>
  <si>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</si>
  <si>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</si>
  <si>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</si>
  <si>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</si>
  <si>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</si>
  <si>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</si>
  <si>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</si>
  <si>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</si>
  <si>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PORTE OU USO DE DROGAS</t>
  </si>
  <si>
    <t>DESOBEDIÊNCIA</t>
  </si>
  <si>
    <t>ADULTERAÇÃO DE SINAL IDENTIFICADOR DE VEÍCULO AUTOMOTOR</t>
  </si>
  <si>
    <t>FURTO QUALIFICADO TENTADO</t>
  </si>
  <si>
    <t>DANO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</si>
  <si>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</si>
  <si>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</si>
  <si>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</si>
  <si>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</si>
  <si>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</si>
  <si>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</si>
  <si>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</si>
  <si>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</si>
  <si>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 xml:space="preserve">Atendimento Inicial (Art. 175)   </t>
  </si>
  <si>
    <t>LOTAÇÃO TOTAL</t>
  </si>
  <si>
    <t>LOTAÇÃO TOTAL (com atendimento externo)</t>
  </si>
  <si>
    <t>31.12.2023</t>
  </si>
  <si>
    <t>DRCAP - São Paulo</t>
  </si>
  <si>
    <t>EXTORSÃO MEDIANTE SEQÜESTRO QUALIFICADA</t>
  </si>
  <si>
    <t>FALSIFICAÇÃO DE DOCUMENTO PÚBLICO</t>
  </si>
  <si>
    <t>RESISTÊNCIA</t>
  </si>
  <si>
    <t>ASSESSORIA DE TECNOLOGIA DA INFORMAÇÃO</t>
  </si>
  <si>
    <t>NÚCLEO DE INTELIGÊNCIA ORGANIZACIONAL</t>
  </si>
  <si>
    <t>HOMICÍDIO CULPOSO</t>
  </si>
  <si>
    <t>FORMAÇÃO DE QUADRILHA OU BANDO QUALIFICADA</t>
  </si>
  <si>
    <t>VIAS DE FATO</t>
  </si>
  <si>
    <t>Fonte: NIO</t>
  </si>
  <si>
    <t>OMISSÃO DE SOCORRO QUALIFICADO</t>
  </si>
  <si>
    <t>ATENDIMENTO EXTERNO (CDP/Clínica/DP/Hosp./Residência)</t>
  </si>
  <si>
    <t>31.12.2024</t>
  </si>
  <si>
    <t>ATI - ASSESSORIA DE TECNOLOGIA DA INFORMAÇÃO</t>
  </si>
  <si>
    <t>NIO  -  NÚCLEO DE INTELIGÊNCIA ORGANIZACIONAL</t>
  </si>
  <si>
    <r>
      <t xml:space="preserve">TOTAL DE ATENDIDOS NO ANO ˟ </t>
    </r>
    <r>
      <rPr>
        <vertAlign val="superscript"/>
        <sz val="10"/>
        <rFont val="Calibri"/>
        <family val="2"/>
        <scheme val="minor"/>
      </rPr>
      <t>Saldo 1º dia mais os Inseridos mês a mês</t>
    </r>
  </si>
  <si>
    <t>TOTAL (distribuidos em 41 municípios, incluindo a Capital)</t>
  </si>
  <si>
    <t xml:space="preserve"> sendo que 0 centros de atendimento são gestão compartilhada.</t>
  </si>
  <si>
    <t>Atendimento Inicial</t>
  </si>
  <si>
    <t>(Art. 175)</t>
  </si>
  <si>
    <t>Internação Sanção</t>
  </si>
  <si>
    <t>(Art. 122-III)</t>
  </si>
  <si>
    <t>Série de</t>
  </si>
  <si>
    <t>Referência</t>
  </si>
  <si>
    <t>(Matriculados)</t>
  </si>
  <si>
    <t>CONSTRANGIMENTO ILEGAL QUALIFICADO</t>
  </si>
  <si>
    <t>EF - Anos Iniciais</t>
  </si>
  <si>
    <t>EF - Anos Finais</t>
  </si>
  <si>
    <t>ASSOCIAÇÃO CRIMINOSA</t>
  </si>
  <si>
    <t>DIRIGIR SEM HABILITAÇÃO</t>
  </si>
  <si>
    <t>DANO QUALIFICADO</t>
  </si>
  <si>
    <t>ESTELIONATO E OUTRAS FRAUDES</t>
  </si>
  <si>
    <t>BOLETIM ESTATÍSTICO DIÁRIO DA FUNDAÇÃO CASA - POSIÇÃO 17/04/2025 - 10h15</t>
  </si>
  <si>
    <t>17.04.2025</t>
  </si>
  <si>
    <t>ATOS INFRACIONAIS POR ARTIGO DO ECA - POSIÇÃO EM 17.04.2025</t>
  </si>
  <si>
    <t>POSIÇÃO:- CORTE NIO 17.04.2025</t>
  </si>
  <si>
    <t>ATOS INFRACIONAIS POR FAIXA ETÁRIA - POSIÇÃO EM 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</si>
</sst>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_(* #,##0.00_);_(* \(#,##0.00\);_(* &quot;-&quot;??_);_(@_)"/>
  </numFmts>
  <fonts count="3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000"/>
        <bgColor rgb="FFDDEBF7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14" fillId="0" borderId="0"/>
    <xf numFmtId="0" fontId="1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wrapText="1"/>
    </xf>
    <xf numFmtId="0" fontId="4" fillId="0" borderId="0">
      <alignment wrapText="1"/>
    </xf>
    <xf numFmtId="0" fontId="13" fillId="0" borderId="0"/>
    <xf numFmtId="0" fontId="12" fillId="0" borderId="0"/>
    <xf numFmtId="0" fontId="11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readingOrder="1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2" fillId="0" borderId="0" xfId="3" applyFont="1" applyAlignment="1" applyProtection="1">
      <alignment horizontal="center" vertical="center"/>
      <protection hidden="1"/>
    </xf>
    <xf numFmtId="0" fontId="23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4" xfId="0" applyBorder="1"/>
    <xf numFmtId="0" fontId="29" fillId="0" borderId="14" xfId="0" applyFont="1" applyBorder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0" fontId="25" fillId="0" borderId="13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0" fontId="25" fillId="0" borderId="18" xfId="0" applyNumberFormat="1" applyFont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24" fillId="7" borderId="17" xfId="0" applyFont="1" applyFill="1" applyBorder="1" applyAlignment="1">
      <alignment horizontal="center" vertical="center"/>
    </xf>
    <xf numFmtId="3" fontId="26" fillId="7" borderId="18" xfId="0" applyNumberFormat="1" applyFont="1" applyFill="1" applyBorder="1" applyAlignment="1">
      <alignment horizontal="center"/>
    </xf>
    <xf numFmtId="0" fontId="26" fillId="5" borderId="11" xfId="0" applyFont="1" applyFill="1" applyBorder="1" applyAlignment="1">
      <alignment horizontal="center"/>
    </xf>
    <xf numFmtId="0" fontId="31" fillId="5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0" fontId="0" fillId="0" borderId="15" xfId="0" applyNumberFormat="1" applyBorder="1" applyAlignment="1">
      <alignment horizontal="center" vertical="center"/>
    </xf>
    <xf numFmtId="10" fontId="22" fillId="0" borderId="1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10" fontId="25" fillId="0" borderId="15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/>
    </xf>
    <xf numFmtId="9" fontId="24" fillId="6" borderId="18" xfId="0" applyNumberFormat="1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0" fontId="22" fillId="0" borderId="18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5" fillId="0" borderId="14" xfId="0" applyFont="1" applyBorder="1"/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9" fontId="0" fillId="0" borderId="15" xfId="0" applyNumberFormat="1" applyBorder="1" applyAlignment="1">
      <alignment horizontal="center" vertical="top" wrapText="1"/>
    </xf>
    <xf numFmtId="0" fontId="28" fillId="5" borderId="0" xfId="0" applyFont="1" applyFill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4" fillId="6" borderId="16" xfId="0" applyFont="1" applyFill="1" applyBorder="1" applyAlignment="1">
      <alignment horizontal="center"/>
    </xf>
    <xf numFmtId="0" fontId="24" fillId="6" borderId="17" xfId="0" applyFont="1" applyFill="1" applyBorder="1" applyAlignment="1">
      <alignment horizontal="center"/>
    </xf>
    <xf numFmtId="0" fontId="24" fillId="6" borderId="18" xfId="0" applyFont="1" applyFill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readingOrder="1"/>
    </xf>
    <xf numFmtId="0" fontId="27" fillId="5" borderId="10" xfId="0" applyFont="1" applyFill="1" applyBorder="1" applyAlignment="1">
      <alignment horizontal="center" vertical="center" readingOrder="1"/>
    </xf>
    <xf numFmtId="0" fontId="26" fillId="5" borderId="12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9" fontId="26" fillId="6" borderId="15" xfId="0" applyNumberFormat="1" applyFont="1" applyFill="1" applyBorder="1" applyAlignment="1">
      <alignment horizontal="center" vertical="center" wrapText="1"/>
    </xf>
    <xf numFmtId="9" fontId="26" fillId="6" borderId="18" xfId="0" applyNumberFormat="1" applyFont="1" applyFill="1" applyBorder="1" applyAlignment="1">
      <alignment horizontal="center" vertical="center" wrapText="1"/>
    </xf>
    <xf numFmtId="0" fontId="36" fillId="8" borderId="11" xfId="0" applyFont="1" applyFill="1" applyBorder="1" applyAlignment="1">
      <alignment horizontal="center" vertical="center" wrapText="1"/>
    </xf>
    <xf numFmtId="0" fontId="36" fillId="8" borderId="14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0" fillId="0" borderId="21" xfId="0" applyBorder="1"/>
    <xf numFmtId="0" fontId="24" fillId="6" borderId="14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0" xfId="0"/>
    <xf numFmtId="0" fontId="2" fillId="0" borderId="0" xfId="4" applyFont="1" applyAlignment="1">
      <alignment horizontal="center" vertical="center"/>
    </xf>
    <xf numFmtId="0" fontId="15" fillId="0" borderId="0" xfId="19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</cellXfs>
  <cellStyles count="41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 10" xfId="20" xr:uid="{00000000-0005-0000-0000-000018000000}"/>
    <cellStyle name="Porcentagem 10 2" xfId="21" xr:uid="{00000000-0005-0000-0000-000019000000}"/>
    <cellStyle name="Porcentagem 10 2 2" xfId="22" xr:uid="{00000000-0005-0000-0000-00001A000000}"/>
    <cellStyle name="Porcentagem 2" xfId="23" xr:uid="{00000000-0005-0000-0000-00001B000000}"/>
    <cellStyle name="Porcentagem 2 2" xfId="24" xr:uid="{00000000-0005-0000-0000-00001C000000}"/>
    <cellStyle name="Porcentagem 2 3" xfId="25" xr:uid="{00000000-0005-0000-0000-00001D000000}"/>
    <cellStyle name="Porcentagem 2 3 2" xfId="26" xr:uid="{00000000-0005-0000-0000-00001E000000}"/>
    <cellStyle name="Porcentagem 2 3 2 2" xfId="27" xr:uid="{00000000-0005-0000-0000-00001F000000}"/>
    <cellStyle name="Porcentagem 2 4" xfId="28" xr:uid="{00000000-0005-0000-0000-000020000000}"/>
    <cellStyle name="Porcentagem 3" xfId="29" xr:uid="{00000000-0005-0000-0000-000021000000}"/>
    <cellStyle name="Porcentagem 3 2" xfId="30" xr:uid="{00000000-0005-0000-0000-000022000000}"/>
    <cellStyle name="Porcentagem 4" xfId="31" xr:uid="{00000000-0005-0000-0000-000023000000}"/>
    <cellStyle name="Porcentagem 4 2" xfId="32" xr:uid="{00000000-0005-0000-0000-000024000000}"/>
    <cellStyle name="Porcentagem 5" xfId="33" xr:uid="{00000000-0005-0000-0000-000025000000}"/>
    <cellStyle name="Porcentagem 6" xfId="34" xr:uid="{00000000-0005-0000-0000-000026000000}"/>
    <cellStyle name="Separador de milhares 2" xfId="35" xr:uid="{00000000-0005-0000-0000-000027000000}"/>
    <cellStyle name="Separador de milhares 3" xfId="36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61372AA-3797-4D1A-BF09-D4903938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93569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showGridLines="0" tabSelected="1" zoomScaleNormal="100" workbookViewId="0">
      <selection sqref="A1:K1"/>
    </sheetView>
  </sheetViews>
  <sheetFormatPr defaultColWidth="0" defaultRowHeight="12.75" x14ac:dyDescent="0.2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customWidth="1"/>
    <col min="9" max="9" width="11.140625" style="27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 x14ac:dyDescent="0.25">
      <c r="A1" s="99" t="s">
        <v>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9"/>
      <c r="M1" s="20"/>
      <c r="N1" s="21"/>
      <c r="O1" s="21"/>
    </row>
    <row r="2" spans="1:15" s="22" customFormat="1" ht="12.75" customHeight="1" x14ac:dyDescent="0.25">
      <c r="A2" s="101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23"/>
      <c r="M2" s="24"/>
      <c r="N2" s="21"/>
      <c r="O2" s="21"/>
    </row>
    <row r="3" spans="1:15" s="22" customFormat="1" ht="37.5" customHeight="1" x14ac:dyDescent="0.25">
      <c r="A3" s="102" t="s">
        <v>143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9"/>
      <c r="M3" s="20"/>
      <c r="N3" s="21"/>
      <c r="O3" s="21"/>
    </row>
    <row r="4" spans="1:15" s="22" customFormat="1" ht="15.75" customHeight="1" x14ac:dyDescent="0.25">
      <c r="A4" s="103" t="s">
        <v>144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M4" s="21"/>
      <c r="N4" s="21"/>
      <c r="O4" s="21"/>
    </row>
    <row r="5" spans="1:15" s="22" customFormat="1" ht="16.5" thickBot="1" x14ac:dyDescent="0.3">
      <c r="A5" s="104" t="s">
        <v>17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25"/>
      <c r="M5" s="26"/>
      <c r="N5" s="21"/>
      <c r="O5" s="21"/>
    </row>
    <row r="6" spans="1:15" ht="12.75" customHeight="1" x14ac:dyDescent="0.25">
      <c r="A6" s="108" t="s">
        <v>162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5" ht="15" customHeight="1" x14ac:dyDescent="0.25">
      <c r="A7" s="96"/>
      <c r="B7" s="97"/>
      <c r="C7" s="97"/>
      <c r="D7" s="97"/>
      <c r="E7" s="97"/>
      <c r="F7" s="97"/>
      <c r="G7" s="97"/>
      <c r="H7" s="97"/>
      <c r="I7" s="97"/>
      <c r="J7" s="97"/>
      <c r="K7" s="33"/>
    </row>
    <row r="8" spans="1:15" ht="15" customHeight="1" x14ac:dyDescent="0.25">
      <c r="A8" s="34" t="s">
        <v>18</v>
      </c>
      <c r="B8" s="35" t="s">
        <v>92</v>
      </c>
      <c r="C8" s="35" t="s">
        <v>129</v>
      </c>
      <c r="D8" s="35" t="s">
        <v>142</v>
      </c>
      <c r="E8" s="36" t="s">
        <v>163</v>
      </c>
      <c r="F8" s="38"/>
      <c r="G8" s="39" t="s">
        <v>19</v>
      </c>
      <c r="H8" s="35" t="s">
        <v>142</v>
      </c>
      <c r="I8" s="36" t="s">
        <v>163</v>
      </c>
      <c r="J8" s="40" t="s">
        <v>20</v>
      </c>
      <c r="K8" s="41" t="s">
        <v>21</v>
      </c>
      <c r="M8" s="28" t="str">
        <f>H8</f>
        <v>31.12.2024</v>
      </c>
      <c r="N8" s="28" t="str">
        <f t="shared" ref="N8:N11" si="0">D8</f>
        <v>31.12.2024</v>
      </c>
    </row>
    <row r="9" spans="1:15" ht="15" customHeight="1" x14ac:dyDescent="0.25">
      <c r="A9" s="43" t="s">
        <v>22</v>
      </c>
      <c r="B9" s="38">
        <v>32</v>
      </c>
      <c r="C9" s="38">
        <v>57</v>
      </c>
      <c r="D9" s="38">
        <v>43</v>
      </c>
      <c r="E9" s="45">
        <v>47</v>
      </c>
      <c r="F9" s="38"/>
      <c r="G9" s="43" t="s">
        <v>23</v>
      </c>
      <c r="H9" s="38">
        <v>299</v>
      </c>
      <c r="I9" s="45">
        <v>330</v>
      </c>
      <c r="J9" s="42">
        <v>12</v>
      </c>
      <c r="K9" s="44">
        <v>15</v>
      </c>
      <c r="M9" s="28">
        <f>H9</f>
        <v>299</v>
      </c>
      <c r="N9" s="28">
        <f t="shared" si="0"/>
        <v>43</v>
      </c>
    </row>
    <row r="10" spans="1:15" ht="15" customHeight="1" x14ac:dyDescent="0.25">
      <c r="A10" s="43" t="s">
        <v>24</v>
      </c>
      <c r="B10" s="38">
        <v>563</v>
      </c>
      <c r="C10" s="38">
        <v>495</v>
      </c>
      <c r="D10" s="38">
        <v>463</v>
      </c>
      <c r="E10" s="45">
        <v>647</v>
      </c>
      <c r="F10" s="38"/>
      <c r="G10" s="43" t="s">
        <v>25</v>
      </c>
      <c r="H10" s="38">
        <v>2967</v>
      </c>
      <c r="I10" s="45">
        <v>3143</v>
      </c>
      <c r="J10" s="42">
        <v>13</v>
      </c>
      <c r="K10" s="44">
        <v>84</v>
      </c>
      <c r="M10" s="28">
        <f>H10</f>
        <v>2967</v>
      </c>
      <c r="N10" s="28">
        <f t="shared" si="0"/>
        <v>463</v>
      </c>
    </row>
    <row r="11" spans="1:15" ht="15" customHeight="1" x14ac:dyDescent="0.25">
      <c r="A11" s="43" t="s">
        <v>26</v>
      </c>
      <c r="B11" s="38">
        <v>66</v>
      </c>
      <c r="C11" s="38">
        <v>74</v>
      </c>
      <c r="D11" s="38">
        <v>82</v>
      </c>
      <c r="E11" s="45">
        <v>101</v>
      </c>
      <c r="F11" s="38"/>
      <c r="G11" s="47" t="s">
        <v>27</v>
      </c>
      <c r="H11" s="49">
        <v>851</v>
      </c>
      <c r="I11" s="51">
        <v>987</v>
      </c>
      <c r="J11" s="42">
        <v>14</v>
      </c>
      <c r="K11" s="44">
        <v>231</v>
      </c>
      <c r="N11" s="28">
        <f t="shared" si="0"/>
        <v>82</v>
      </c>
    </row>
    <row r="12" spans="1:15" ht="15" customHeight="1" x14ac:dyDescent="0.25">
      <c r="A12" s="43" t="s">
        <v>28</v>
      </c>
      <c r="B12" s="33">
        <v>3606</v>
      </c>
      <c r="C12" s="33">
        <v>3707</v>
      </c>
      <c r="D12" s="33">
        <v>3351</v>
      </c>
      <c r="E12" s="45">
        <v>3488</v>
      </c>
      <c r="F12" s="38"/>
      <c r="G12"/>
      <c r="H12"/>
      <c r="I12"/>
      <c r="J12" s="42">
        <v>15</v>
      </c>
      <c r="K12" s="44">
        <v>601</v>
      </c>
      <c r="N12" s="28">
        <f>D12</f>
        <v>3351</v>
      </c>
    </row>
    <row r="13" spans="1:15" ht="15" customHeight="1" x14ac:dyDescent="0.25">
      <c r="A13" s="43" t="s">
        <v>29</v>
      </c>
      <c r="B13" s="33">
        <v>153</v>
      </c>
      <c r="C13" s="33">
        <v>159</v>
      </c>
      <c r="D13" s="33">
        <v>165</v>
      </c>
      <c r="E13" s="45">
        <v>163</v>
      </c>
      <c r="F13" s="38"/>
      <c r="G13" s="33"/>
      <c r="H13" s="33"/>
      <c r="I13" s="33"/>
      <c r="J13" s="42">
        <v>16</v>
      </c>
      <c r="K13" s="44">
        <v>1020</v>
      </c>
      <c r="N13" s="28">
        <f>D13</f>
        <v>165</v>
      </c>
    </row>
    <row r="14" spans="1:15" ht="15" customHeight="1" x14ac:dyDescent="0.25">
      <c r="A14" s="52" t="s">
        <v>127</v>
      </c>
      <c r="B14" s="53">
        <v>4420</v>
      </c>
      <c r="C14" s="53">
        <v>4492</v>
      </c>
      <c r="D14" s="53">
        <v>4104</v>
      </c>
      <c r="E14" s="54">
        <v>4446</v>
      </c>
      <c r="F14" s="38"/>
      <c r="G14" s="55" t="s">
        <v>30</v>
      </c>
      <c r="H14" s="56">
        <v>0.96050000000000002</v>
      </c>
      <c r="I14" s="33"/>
      <c r="J14" s="42">
        <v>17</v>
      </c>
      <c r="K14" s="44">
        <v>1522</v>
      </c>
      <c r="N14" s="28">
        <f>D15</f>
        <v>13</v>
      </c>
      <c r="O14" s="28">
        <f>D14</f>
        <v>4104</v>
      </c>
    </row>
    <row r="15" spans="1:15" ht="15" customHeight="1" x14ac:dyDescent="0.25">
      <c r="A15" s="43" t="s">
        <v>141</v>
      </c>
      <c r="B15" s="38">
        <v>11</v>
      </c>
      <c r="C15" s="38">
        <v>8</v>
      </c>
      <c r="D15" s="38">
        <v>13</v>
      </c>
      <c r="E15" s="45">
        <v>14</v>
      </c>
      <c r="F15" s="38"/>
      <c r="G15" s="57" t="s">
        <v>31</v>
      </c>
      <c r="H15" s="58">
        <v>3.95E-2</v>
      </c>
      <c r="I15" s="33"/>
      <c r="J15" s="42">
        <v>18</v>
      </c>
      <c r="K15" s="44">
        <v>860</v>
      </c>
      <c r="O15" s="28" t="e">
        <f>#REF!</f>
        <v>#REF!</v>
      </c>
    </row>
    <row r="16" spans="1:15" ht="15" customHeight="1" x14ac:dyDescent="0.25">
      <c r="A16" s="52" t="s">
        <v>128</v>
      </c>
      <c r="B16" s="53">
        <v>4431</v>
      </c>
      <c r="C16" s="53">
        <v>4500</v>
      </c>
      <c r="D16" s="53">
        <v>4117</v>
      </c>
      <c r="E16" s="54">
        <v>4460</v>
      </c>
      <c r="F16" s="38"/>
      <c r="G16" s="33"/>
      <c r="H16" s="33"/>
      <c r="I16" s="97"/>
      <c r="J16" s="42">
        <v>19</v>
      </c>
      <c r="K16" s="44">
        <v>107</v>
      </c>
    </row>
    <row r="17" spans="1:21" ht="15" x14ac:dyDescent="0.25">
      <c r="A17" s="59" t="s">
        <v>145</v>
      </c>
      <c r="B17" s="60">
        <v>15188</v>
      </c>
      <c r="C17" s="60">
        <v>14842</v>
      </c>
      <c r="D17" s="60">
        <v>14210</v>
      </c>
      <c r="E17" s="61">
        <v>7157</v>
      </c>
      <c r="F17" s="97"/>
      <c r="G17" s="33"/>
      <c r="H17" s="33"/>
      <c r="I17" s="97"/>
      <c r="J17" s="42">
        <v>20</v>
      </c>
      <c r="K17" s="44">
        <v>20</v>
      </c>
    </row>
    <row r="18" spans="1:21" ht="15" customHeight="1" x14ac:dyDescent="0.25">
      <c r="A18" s="96"/>
      <c r="B18" s="97"/>
      <c r="C18" s="97"/>
      <c r="D18" s="97"/>
      <c r="E18" s="97"/>
      <c r="F18" s="97"/>
      <c r="G18" s="33"/>
      <c r="H18" s="33"/>
      <c r="I18" s="97"/>
      <c r="J18" s="46" t="s">
        <v>91</v>
      </c>
      <c r="K18" s="50">
        <v>0</v>
      </c>
    </row>
    <row r="19" spans="1:21" x14ac:dyDescent="0.25">
      <c r="A19" s="96"/>
      <c r="B19" s="97"/>
      <c r="C19" s="97"/>
      <c r="D19" s="97"/>
      <c r="E19" s="97"/>
      <c r="F19" s="97"/>
      <c r="G19" s="33"/>
      <c r="H19" s="33"/>
      <c r="I19" s="97"/>
      <c r="J19" s="33"/>
      <c r="K19" s="33"/>
    </row>
    <row r="20" spans="1:21" ht="15" customHeight="1" x14ac:dyDescent="0.25">
      <c r="A20" s="62" t="s">
        <v>0</v>
      </c>
      <c r="B20" s="110" t="s">
        <v>32</v>
      </c>
      <c r="C20" s="110"/>
      <c r="D20"/>
      <c r="E20"/>
      <c r="F20" s="39" t="s">
        <v>119</v>
      </c>
      <c r="G20" s="111" t="s">
        <v>120</v>
      </c>
      <c r="H20" s="112"/>
      <c r="I20" s="111" t="s">
        <v>121</v>
      </c>
      <c r="J20" s="113"/>
      <c r="K20" s="63" t="s">
        <v>122</v>
      </c>
      <c r="R20" s="29"/>
      <c r="S20" s="29"/>
      <c r="T20" s="29"/>
      <c r="U20" s="29"/>
    </row>
    <row r="21" spans="1:21" ht="15" customHeight="1" x14ac:dyDescent="0.25">
      <c r="A21" s="64" t="s">
        <v>33</v>
      </c>
      <c r="B21" s="32">
        <v>1832</v>
      </c>
      <c r="C21" s="66">
        <v>0.4108</v>
      </c>
      <c r="D21" s="33"/>
      <c r="E21" s="33"/>
      <c r="F21" s="67"/>
      <c r="G21" s="67"/>
      <c r="H21" s="68"/>
      <c r="I21" s="67"/>
      <c r="J21" s="68"/>
      <c r="K21" s="68"/>
    </row>
    <row r="22" spans="1:21" ht="15" customHeight="1" x14ac:dyDescent="0.25">
      <c r="A22" s="64" t="s">
        <v>35</v>
      </c>
      <c r="B22" s="32">
        <v>1418</v>
      </c>
      <c r="C22" s="66">
        <v>0.31790000000000002</v>
      </c>
      <c r="D22" s="33"/>
      <c r="E22" s="33"/>
      <c r="F22" s="69" t="s">
        <v>34</v>
      </c>
      <c r="G22" s="70">
        <v>1056</v>
      </c>
      <c r="H22" s="71">
        <v>0.23680000000000001</v>
      </c>
      <c r="I22" s="70">
        <v>1182</v>
      </c>
      <c r="J22" s="65">
        <v>0.26500000000000001</v>
      </c>
      <c r="K22" s="68">
        <v>25</v>
      </c>
    </row>
    <row r="23" spans="1:21" ht="15" customHeight="1" x14ac:dyDescent="0.25">
      <c r="A23" s="64" t="s">
        <v>36</v>
      </c>
      <c r="B23" s="32">
        <v>258</v>
      </c>
      <c r="C23" s="66">
        <v>5.7799999999999997E-2</v>
      </c>
      <c r="D23" s="33"/>
      <c r="E23" s="33"/>
      <c r="F23" s="69" t="s">
        <v>123</v>
      </c>
      <c r="G23" s="70">
        <v>608</v>
      </c>
      <c r="H23" s="71">
        <v>0.1363</v>
      </c>
      <c r="I23" s="70">
        <v>685</v>
      </c>
      <c r="J23" s="65">
        <v>0.15359999999999999</v>
      </c>
      <c r="K23" s="68">
        <v>17</v>
      </c>
    </row>
    <row r="24" spans="1:21" ht="15" customHeight="1" x14ac:dyDescent="0.25">
      <c r="A24" s="64" t="s">
        <v>38</v>
      </c>
      <c r="B24" s="32">
        <v>171</v>
      </c>
      <c r="C24" s="66">
        <v>3.8300000000000001E-2</v>
      </c>
      <c r="D24" s="33"/>
      <c r="E24" s="33"/>
      <c r="F24" s="69" t="s">
        <v>37</v>
      </c>
      <c r="G24" s="70">
        <v>2416</v>
      </c>
      <c r="H24" s="71">
        <v>0.54169999999999996</v>
      </c>
      <c r="I24" s="70">
        <v>2247</v>
      </c>
      <c r="J24" s="65">
        <v>0.50380000000000003</v>
      </c>
      <c r="K24" s="68">
        <v>46</v>
      </c>
    </row>
    <row r="25" spans="1:21" ht="15" customHeight="1" x14ac:dyDescent="0.25">
      <c r="A25" s="64" t="s">
        <v>40</v>
      </c>
      <c r="B25" s="32">
        <v>129</v>
      </c>
      <c r="C25" s="66">
        <v>2.8899999999999999E-2</v>
      </c>
      <c r="D25" s="33"/>
      <c r="E25" s="33"/>
      <c r="F25" s="69" t="s">
        <v>39</v>
      </c>
      <c r="G25" s="70">
        <v>336</v>
      </c>
      <c r="H25" s="71">
        <v>7.5300000000000006E-2</v>
      </c>
      <c r="I25" s="70">
        <v>346</v>
      </c>
      <c r="J25" s="65">
        <v>7.7600000000000002E-2</v>
      </c>
      <c r="K25" s="68">
        <v>7</v>
      </c>
    </row>
    <row r="26" spans="1:21" ht="15" customHeight="1" x14ac:dyDescent="0.25">
      <c r="A26" s="64" t="s">
        <v>45</v>
      </c>
      <c r="B26" s="32">
        <v>86</v>
      </c>
      <c r="C26" s="66">
        <v>1.9300000000000001E-2</v>
      </c>
      <c r="D26" s="33"/>
      <c r="E26" s="33"/>
      <c r="F26" s="69" t="s">
        <v>124</v>
      </c>
      <c r="G26" s="70">
        <v>24</v>
      </c>
      <c r="H26" s="71">
        <v>5.4000000000000003E-3</v>
      </c>
      <c r="I26" s="72"/>
      <c r="J26" s="68"/>
      <c r="K26" s="68"/>
    </row>
    <row r="27" spans="1:21" ht="15" customHeight="1" x14ac:dyDescent="0.25">
      <c r="A27" s="64" t="s">
        <v>43</v>
      </c>
      <c r="B27" s="32">
        <v>70</v>
      </c>
      <c r="C27" s="66">
        <v>1.5699999999999999E-2</v>
      </c>
      <c r="D27" s="33"/>
      <c r="E27" s="33"/>
      <c r="F27" s="69" t="s">
        <v>42</v>
      </c>
      <c r="G27" s="70">
        <v>20</v>
      </c>
      <c r="H27" s="71">
        <v>4.4999999999999997E-3</v>
      </c>
      <c r="I27" s="72"/>
      <c r="J27" s="68"/>
      <c r="K27" s="68"/>
    </row>
    <row r="28" spans="1:21" ht="15" customHeight="1" x14ac:dyDescent="0.25">
      <c r="A28" s="64" t="s">
        <v>90</v>
      </c>
      <c r="B28" s="32">
        <v>63</v>
      </c>
      <c r="C28" s="66">
        <v>1.41E-2</v>
      </c>
      <c r="D28" s="33"/>
      <c r="E28" s="33"/>
      <c r="F28" s="43"/>
      <c r="G28" s="43"/>
      <c r="H28" s="68"/>
      <c r="I28" s="43"/>
      <c r="J28" s="45"/>
      <c r="K28" s="45"/>
    </row>
    <row r="29" spans="1:21" ht="15" customHeight="1" x14ac:dyDescent="0.25">
      <c r="A29" s="64" t="s">
        <v>41</v>
      </c>
      <c r="B29" s="32">
        <v>54</v>
      </c>
      <c r="C29" s="66">
        <v>1.21E-2</v>
      </c>
      <c r="D29" s="33"/>
      <c r="E29" s="33"/>
      <c r="F29" s="73" t="s">
        <v>15</v>
      </c>
      <c r="G29" s="73">
        <v>4460</v>
      </c>
      <c r="H29" s="74">
        <v>1</v>
      </c>
      <c r="I29" s="73">
        <v>4460</v>
      </c>
      <c r="J29" s="74">
        <v>1</v>
      </c>
      <c r="K29" s="75">
        <v>95</v>
      </c>
    </row>
    <row r="30" spans="1:21" ht="15" customHeight="1" x14ac:dyDescent="0.25">
      <c r="A30" s="64" t="s">
        <v>95</v>
      </c>
      <c r="B30" s="32">
        <v>50</v>
      </c>
      <c r="C30" s="66">
        <v>1.12E-2</v>
      </c>
      <c r="D30" s="33"/>
      <c r="E30"/>
      <c r="F30"/>
      <c r="G30"/>
      <c r="H30"/>
      <c r="I30"/>
      <c r="J30"/>
      <c r="K30"/>
    </row>
    <row r="31" spans="1:21" ht="15" x14ac:dyDescent="0.25">
      <c r="A31" s="76" t="s">
        <v>46</v>
      </c>
      <c r="B31" s="48">
        <v>329</v>
      </c>
      <c r="C31" s="77">
        <v>7.3800000000000004E-2</v>
      </c>
      <c r="D31" s="33"/>
      <c r="E31" s="33"/>
      <c r="F31"/>
      <c r="G31"/>
      <c r="H31"/>
      <c r="I31"/>
      <c r="J31"/>
      <c r="K31"/>
    </row>
    <row r="32" spans="1:21" ht="15" x14ac:dyDescent="0.25">
      <c r="A32" s="78"/>
      <c r="B32" s="32"/>
      <c r="C32" s="33"/>
      <c r="D32" s="78"/>
      <c r="E32" s="79"/>
      <c r="F32" s="79"/>
      <c r="G32" s="79"/>
      <c r="H32" s="32"/>
      <c r="I32" s="33"/>
      <c r="J32" s="33"/>
      <c r="K32" s="33"/>
    </row>
    <row r="33" spans="1:11" ht="15" customHeight="1" x14ac:dyDescent="0.25">
      <c r="A33" s="114" t="s">
        <v>47</v>
      </c>
      <c r="B33" s="115"/>
      <c r="C33" s="115"/>
      <c r="D33" s="115"/>
      <c r="E33" s="80" t="s">
        <v>21</v>
      </c>
      <c r="F33" s="33"/>
      <c r="G33" s="111" t="s">
        <v>48</v>
      </c>
      <c r="H33" s="113"/>
      <c r="I33" s="81" t="s">
        <v>49</v>
      </c>
      <c r="J33" s="81" t="s">
        <v>50</v>
      </c>
      <c r="K33" s="82" t="s">
        <v>51</v>
      </c>
    </row>
    <row r="34" spans="1:11" ht="15" customHeight="1" x14ac:dyDescent="0.25">
      <c r="A34" s="98"/>
      <c r="B34" s="143"/>
      <c r="C34" s="143"/>
      <c r="D34" s="143"/>
      <c r="E34" s="45"/>
      <c r="F34" s="33"/>
      <c r="G34" s="83"/>
      <c r="H34" s="37"/>
      <c r="I34" s="84"/>
      <c r="J34" s="84"/>
      <c r="K34" s="85"/>
    </row>
    <row r="35" spans="1:11" ht="15" customHeight="1" x14ac:dyDescent="0.25">
      <c r="A35" s="98" t="s">
        <v>126</v>
      </c>
      <c r="B35" s="143"/>
      <c r="C35" s="143"/>
      <c r="D35" s="143"/>
      <c r="E35" s="45">
        <v>1</v>
      </c>
      <c r="F35" s="33"/>
      <c r="G35" s="83"/>
      <c r="H35" s="37"/>
      <c r="I35" s="84"/>
      <c r="J35" s="84"/>
      <c r="K35" s="85"/>
    </row>
    <row r="36" spans="1:11" ht="15.75" customHeight="1" x14ac:dyDescent="0.25">
      <c r="A36" s="98" t="s">
        <v>53</v>
      </c>
      <c r="B36" s="143"/>
      <c r="C36" s="143"/>
      <c r="D36" s="143"/>
      <c r="E36" s="45">
        <v>2</v>
      </c>
      <c r="F36" s="33"/>
      <c r="G36" s="83" t="s">
        <v>130</v>
      </c>
      <c r="H36" s="37"/>
      <c r="I36" s="84">
        <v>1290</v>
      </c>
      <c r="J36" s="84">
        <v>1697</v>
      </c>
      <c r="K36" s="86">
        <v>0.76</v>
      </c>
    </row>
    <row r="37" spans="1:11" ht="15" customHeight="1" x14ac:dyDescent="0.25">
      <c r="A37" s="98" t="s">
        <v>55</v>
      </c>
      <c r="B37" s="143"/>
      <c r="C37" s="143"/>
      <c r="D37" s="143"/>
      <c r="E37" s="45">
        <v>9</v>
      </c>
      <c r="F37" s="33"/>
      <c r="G37" s="83" t="s">
        <v>52</v>
      </c>
      <c r="H37" s="37"/>
      <c r="I37" s="84">
        <v>480</v>
      </c>
      <c r="J37" s="84">
        <v>702</v>
      </c>
      <c r="K37" s="86">
        <v>0.68</v>
      </c>
    </row>
    <row r="38" spans="1:11" ht="15" customHeight="1" x14ac:dyDescent="0.25">
      <c r="A38" s="98" t="s">
        <v>56</v>
      </c>
      <c r="B38" s="143"/>
      <c r="C38" s="143"/>
      <c r="D38" s="143"/>
      <c r="E38" s="45">
        <v>18</v>
      </c>
      <c r="F38" s="33"/>
      <c r="G38" s="83" t="s">
        <v>54</v>
      </c>
      <c r="H38" s="37"/>
      <c r="I38" s="84">
        <v>615</v>
      </c>
      <c r="J38" s="84">
        <v>755</v>
      </c>
      <c r="K38" s="86">
        <v>0.81</v>
      </c>
    </row>
    <row r="39" spans="1:11" ht="15" customHeight="1" x14ac:dyDescent="0.25">
      <c r="A39" s="98" t="s">
        <v>57</v>
      </c>
      <c r="B39" s="143"/>
      <c r="C39" s="143"/>
      <c r="D39" s="143"/>
      <c r="E39" s="45">
        <v>48</v>
      </c>
      <c r="F39" s="33"/>
      <c r="G39" s="83" t="s">
        <v>58</v>
      </c>
      <c r="H39" s="37"/>
      <c r="I39" s="84">
        <v>504</v>
      </c>
      <c r="J39" s="84">
        <v>640</v>
      </c>
      <c r="K39" s="86">
        <v>0.79</v>
      </c>
    </row>
    <row r="40" spans="1:11" ht="15" customHeight="1" x14ac:dyDescent="0.25">
      <c r="A40" s="98" t="s">
        <v>59</v>
      </c>
      <c r="B40" s="143"/>
      <c r="C40" s="143"/>
      <c r="D40" s="143"/>
      <c r="E40" s="45">
        <v>3</v>
      </c>
      <c r="F40" s="33"/>
      <c r="G40" s="83" t="s">
        <v>60</v>
      </c>
      <c r="H40" s="37"/>
      <c r="I40" s="84">
        <v>484</v>
      </c>
      <c r="J40" s="84">
        <v>608</v>
      </c>
      <c r="K40" s="86">
        <v>0.8</v>
      </c>
    </row>
    <row r="41" spans="1:11" ht="15" customHeight="1" x14ac:dyDescent="0.25">
      <c r="A41" s="98" t="s">
        <v>61</v>
      </c>
      <c r="B41" s="143"/>
      <c r="C41" s="143"/>
      <c r="D41" s="143"/>
      <c r="E41" s="45">
        <v>3</v>
      </c>
      <c r="F41" s="33"/>
      <c r="G41" s="83" t="s">
        <v>62</v>
      </c>
      <c r="H41" s="37"/>
      <c r="I41" s="84">
        <v>589</v>
      </c>
      <c r="J41" s="84">
        <v>722</v>
      </c>
      <c r="K41" s="86">
        <v>0.82</v>
      </c>
    </row>
    <row r="42" spans="1:11" ht="15" customHeight="1" x14ac:dyDescent="0.25">
      <c r="A42" s="98" t="s">
        <v>63</v>
      </c>
      <c r="B42" s="143"/>
      <c r="C42" s="143"/>
      <c r="D42" s="143"/>
      <c r="E42" s="45">
        <v>1</v>
      </c>
      <c r="F42" s="33"/>
      <c r="G42" s="83" t="s">
        <v>64</v>
      </c>
      <c r="H42" s="37"/>
      <c r="I42" s="84">
        <v>498</v>
      </c>
      <c r="J42" s="84">
        <v>650</v>
      </c>
      <c r="K42" s="86">
        <v>0.77</v>
      </c>
    </row>
    <row r="43" spans="1:11" ht="29.25" customHeight="1" x14ac:dyDescent="0.25">
      <c r="A43" s="98" t="s">
        <v>65</v>
      </c>
      <c r="B43" s="143"/>
      <c r="C43" s="143"/>
      <c r="D43" s="143"/>
      <c r="E43" s="45">
        <v>10</v>
      </c>
      <c r="F43" s="33"/>
      <c r="G43" s="83"/>
      <c r="H43" s="37"/>
      <c r="I43" s="84"/>
      <c r="J43" s="84"/>
      <c r="K43" s="85"/>
    </row>
    <row r="44" spans="1:11" ht="18" customHeight="1" x14ac:dyDescent="0.25">
      <c r="A44" s="127" t="s">
        <v>146</v>
      </c>
      <c r="B44" s="144"/>
      <c r="C44" s="144"/>
      <c r="D44" s="144"/>
      <c r="E44" s="130">
        <v>95</v>
      </c>
      <c r="F44" s="132"/>
      <c r="G44" s="106" t="s">
        <v>66</v>
      </c>
      <c r="H44" s="116"/>
      <c r="I44" s="118">
        <v>4460</v>
      </c>
      <c r="J44" s="118">
        <v>5774</v>
      </c>
      <c r="K44" s="120">
        <v>0.77</v>
      </c>
    </row>
    <row r="45" spans="1:11" ht="15" customHeight="1" x14ac:dyDescent="0.25">
      <c r="A45" s="128" t="s">
        <v>147</v>
      </c>
      <c r="B45" s="129"/>
      <c r="C45" s="129"/>
      <c r="D45" s="129"/>
      <c r="E45" s="131"/>
      <c r="F45" s="132"/>
      <c r="G45" s="107"/>
      <c r="H45" s="117"/>
      <c r="I45" s="119"/>
      <c r="J45" s="119"/>
      <c r="K45" s="121"/>
    </row>
    <row r="46" spans="1:1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30" x14ac:dyDescent="0.25">
      <c r="A47" s="122" t="s">
        <v>67</v>
      </c>
      <c r="B47" s="88" t="s">
        <v>148</v>
      </c>
      <c r="C47" s="115" t="s">
        <v>68</v>
      </c>
      <c r="D47" s="88" t="s">
        <v>150</v>
      </c>
      <c r="E47" s="115" t="s">
        <v>69</v>
      </c>
      <c r="F47" s="115" t="s">
        <v>70</v>
      </c>
      <c r="G47" s="115" t="s">
        <v>15</v>
      </c>
      <c r="H47" s="124" t="s">
        <v>71</v>
      </c>
      <c r="I47" s="126"/>
      <c r="J47" s="34" t="s">
        <v>152</v>
      </c>
      <c r="K47" s="124" t="s">
        <v>9</v>
      </c>
    </row>
    <row r="48" spans="1:11" ht="15" x14ac:dyDescent="0.25">
      <c r="A48" s="123"/>
      <c r="B48" s="87" t="s">
        <v>149</v>
      </c>
      <c r="C48" s="145"/>
      <c r="D48" s="87" t="s">
        <v>151</v>
      </c>
      <c r="E48" s="145"/>
      <c r="F48" s="145"/>
      <c r="G48" s="145"/>
      <c r="H48" s="125"/>
      <c r="I48" s="126"/>
      <c r="J48" s="89" t="s">
        <v>153</v>
      </c>
      <c r="K48" s="125"/>
    </row>
    <row r="49" spans="1:11" ht="15" x14ac:dyDescent="0.25">
      <c r="A49" s="123"/>
      <c r="B49" s="87"/>
      <c r="C49" s="145"/>
      <c r="D49" s="87"/>
      <c r="E49" s="145"/>
      <c r="F49" s="145"/>
      <c r="G49" s="145"/>
      <c r="H49" s="125"/>
      <c r="I49" s="126"/>
      <c r="J49" s="89" t="s">
        <v>154</v>
      </c>
      <c r="K49" s="125"/>
    </row>
    <row r="50" spans="1:11" ht="15" x14ac:dyDescent="0.25">
      <c r="A50" s="67" t="s">
        <v>72</v>
      </c>
      <c r="B50" s="90">
        <v>1</v>
      </c>
      <c r="C50" s="90">
        <v>0</v>
      </c>
      <c r="D50" s="90">
        <v>0</v>
      </c>
      <c r="E50" s="90">
        <v>4</v>
      </c>
      <c r="F50" s="38">
        <v>1</v>
      </c>
      <c r="G50" s="90">
        <v>6</v>
      </c>
      <c r="H50" s="91">
        <v>1.2999999999999999E-3</v>
      </c>
      <c r="I50"/>
      <c r="J50" s="30" t="s">
        <v>156</v>
      </c>
      <c r="K50" s="68">
        <v>81</v>
      </c>
    </row>
    <row r="51" spans="1:11" ht="15" x14ac:dyDescent="0.25">
      <c r="A51" s="67" t="s">
        <v>73</v>
      </c>
      <c r="B51" s="90">
        <v>15</v>
      </c>
      <c r="C51" s="90">
        <v>166</v>
      </c>
      <c r="D51" s="90">
        <v>23</v>
      </c>
      <c r="E51" s="90">
        <v>981</v>
      </c>
      <c r="F51" s="38">
        <v>51</v>
      </c>
      <c r="G51" s="90">
        <v>1236</v>
      </c>
      <c r="H51" s="91">
        <v>0.27710000000000001</v>
      </c>
      <c r="I51"/>
      <c r="J51" s="30" t="s">
        <v>157</v>
      </c>
      <c r="K51" s="68">
        <v>1918</v>
      </c>
    </row>
    <row r="52" spans="1:11" ht="15" x14ac:dyDescent="0.25">
      <c r="A52" s="67" t="s">
        <v>74</v>
      </c>
      <c r="B52" s="90">
        <v>0</v>
      </c>
      <c r="C52" s="90">
        <v>0</v>
      </c>
      <c r="D52" s="90">
        <v>0</v>
      </c>
      <c r="E52" s="90">
        <v>4</v>
      </c>
      <c r="F52" s="38">
        <v>0</v>
      </c>
      <c r="G52" s="90">
        <v>4</v>
      </c>
      <c r="H52" s="91">
        <v>8.9999999999999998E-4</v>
      </c>
      <c r="I52"/>
      <c r="J52" s="30" t="s">
        <v>75</v>
      </c>
      <c r="K52" s="68">
        <v>2259</v>
      </c>
    </row>
    <row r="53" spans="1:11" ht="15" x14ac:dyDescent="0.25">
      <c r="A53" s="67" t="s">
        <v>76</v>
      </c>
      <c r="B53" s="90">
        <v>28</v>
      </c>
      <c r="C53" s="90">
        <v>391</v>
      </c>
      <c r="D53" s="90">
        <v>60</v>
      </c>
      <c r="E53" s="90">
        <v>1995</v>
      </c>
      <c r="F53" s="38">
        <v>90</v>
      </c>
      <c r="G53" s="90">
        <v>2564</v>
      </c>
      <c r="H53" s="91">
        <v>0.57489999999999997</v>
      </c>
      <c r="I53"/>
      <c r="J53" s="30" t="s">
        <v>77</v>
      </c>
      <c r="K53" s="68">
        <v>83</v>
      </c>
    </row>
    <row r="54" spans="1:11" ht="15" x14ac:dyDescent="0.25">
      <c r="A54" s="67" t="s">
        <v>78</v>
      </c>
      <c r="B54" s="90">
        <v>3</v>
      </c>
      <c r="C54" s="90">
        <v>92</v>
      </c>
      <c r="D54" s="90">
        <v>18</v>
      </c>
      <c r="E54" s="90">
        <v>513</v>
      </c>
      <c r="F54" s="38">
        <v>24</v>
      </c>
      <c r="G54" s="90">
        <v>650</v>
      </c>
      <c r="H54" s="91">
        <v>0.1457</v>
      </c>
      <c r="I54"/>
      <c r="J54" s="31" t="s">
        <v>79</v>
      </c>
      <c r="K54" s="68">
        <v>5</v>
      </c>
    </row>
    <row r="55" spans="1:11" ht="15" x14ac:dyDescent="0.25">
      <c r="A55" s="67" t="s">
        <v>80</v>
      </c>
      <c r="B55" s="90">
        <v>0</v>
      </c>
      <c r="C55" s="90">
        <v>0</v>
      </c>
      <c r="D55" s="90">
        <v>0</v>
      </c>
      <c r="E55" s="90">
        <v>0</v>
      </c>
      <c r="F55" s="38">
        <v>0</v>
      </c>
      <c r="G55" s="90">
        <v>0</v>
      </c>
      <c r="H55" s="91">
        <v>0</v>
      </c>
      <c r="I55"/>
      <c r="J55" s="31" t="s">
        <v>81</v>
      </c>
      <c r="K55" s="68">
        <v>114</v>
      </c>
    </row>
    <row r="56" spans="1:11" ht="15" x14ac:dyDescent="0.25">
      <c r="A56" s="92" t="s">
        <v>82</v>
      </c>
      <c r="B56" s="93">
        <v>47</v>
      </c>
      <c r="C56" s="93">
        <v>649</v>
      </c>
      <c r="D56" s="93">
        <v>101</v>
      </c>
      <c r="E56" s="93">
        <v>3497</v>
      </c>
      <c r="F56" s="93">
        <v>166</v>
      </c>
      <c r="G56" s="93">
        <v>4460</v>
      </c>
      <c r="H56" s="94"/>
      <c r="I56"/>
      <c r="J56" s="92" t="s">
        <v>9</v>
      </c>
      <c r="K56" s="94">
        <v>4460</v>
      </c>
    </row>
    <row r="57" spans="1:11" ht="15" x14ac:dyDescent="0.25">
      <c r="A57" s="95"/>
      <c r="B57" s="33"/>
      <c r="C57" s="33"/>
      <c r="D57" s="33"/>
      <c r="E57" s="33"/>
      <c r="F57" s="33"/>
      <c r="G57" s="33"/>
      <c r="H57" s="33"/>
      <c r="I57"/>
      <c r="J57" s="33"/>
      <c r="K57" s="33"/>
    </row>
    <row r="58" spans="1:11" ht="32.25" customHeight="1" x14ac:dyDescent="0.25">
      <c r="A58" s="122" t="s">
        <v>83</v>
      </c>
      <c r="B58" s="88" t="s">
        <v>148</v>
      </c>
      <c r="C58" s="115" t="s">
        <v>68</v>
      </c>
      <c r="D58" s="88" t="s">
        <v>150</v>
      </c>
      <c r="E58" s="115" t="s">
        <v>69</v>
      </c>
      <c r="F58" s="115" t="s">
        <v>70</v>
      </c>
      <c r="G58" s="115" t="s">
        <v>15</v>
      </c>
      <c r="H58" s="124" t="s">
        <v>84</v>
      </c>
      <c r="I58" s="98"/>
      <c r="J58" s="133"/>
      <c r="K58" s="133"/>
    </row>
    <row r="59" spans="1:11" ht="12.75" customHeight="1" x14ac:dyDescent="0.25">
      <c r="A59" s="123"/>
      <c r="B59" s="87" t="s">
        <v>149</v>
      </c>
      <c r="C59" s="145"/>
      <c r="D59" s="87" t="s">
        <v>151</v>
      </c>
      <c r="E59" s="145"/>
      <c r="F59" s="145"/>
      <c r="G59" s="145"/>
      <c r="H59" s="125"/>
      <c r="I59" s="98"/>
      <c r="J59" s="133"/>
      <c r="K59" s="133"/>
    </row>
    <row r="60" spans="1:11" ht="15" x14ac:dyDescent="0.25">
      <c r="A60" s="67" t="s">
        <v>85</v>
      </c>
      <c r="B60" s="90">
        <v>0</v>
      </c>
      <c r="C60" s="90">
        <v>0</v>
      </c>
      <c r="D60" s="90">
        <v>0</v>
      </c>
      <c r="E60" s="90">
        <v>3</v>
      </c>
      <c r="F60" s="38">
        <v>1</v>
      </c>
      <c r="G60" s="90">
        <v>4</v>
      </c>
      <c r="H60" s="91">
        <v>0.28570000000000001</v>
      </c>
      <c r="I60" s="33"/>
      <c r="J60"/>
      <c r="K60"/>
    </row>
    <row r="61" spans="1:11" ht="15" x14ac:dyDescent="0.25">
      <c r="A61" s="67" t="s">
        <v>86</v>
      </c>
      <c r="B61" s="90">
        <v>0</v>
      </c>
      <c r="C61" s="90">
        <v>0</v>
      </c>
      <c r="D61" s="90">
        <v>0</v>
      </c>
      <c r="E61" s="90">
        <v>0</v>
      </c>
      <c r="F61" s="38">
        <v>1</v>
      </c>
      <c r="G61" s="90">
        <v>1</v>
      </c>
      <c r="H61" s="91">
        <v>7.1400000000000005E-2</v>
      </c>
      <c r="I61" s="33"/>
      <c r="J61"/>
      <c r="K61"/>
    </row>
    <row r="62" spans="1:11" ht="15" x14ac:dyDescent="0.25">
      <c r="A62" s="67" t="s">
        <v>87</v>
      </c>
      <c r="B62" s="90">
        <v>0</v>
      </c>
      <c r="C62" s="90">
        <v>0</v>
      </c>
      <c r="D62" s="90">
        <v>0</v>
      </c>
      <c r="E62" s="90">
        <v>0</v>
      </c>
      <c r="F62" s="38">
        <v>0</v>
      </c>
      <c r="G62" s="90">
        <v>0</v>
      </c>
      <c r="H62" s="91">
        <v>0</v>
      </c>
      <c r="I62" s="33"/>
      <c r="J62"/>
      <c r="K62"/>
    </row>
    <row r="63" spans="1:11" ht="15" x14ac:dyDescent="0.25">
      <c r="A63" s="67" t="s">
        <v>88</v>
      </c>
      <c r="B63" s="90">
        <v>0</v>
      </c>
      <c r="C63" s="90">
        <v>2</v>
      </c>
      <c r="D63" s="90">
        <v>0</v>
      </c>
      <c r="E63" s="90">
        <v>4</v>
      </c>
      <c r="F63" s="38">
        <v>0</v>
      </c>
      <c r="G63" s="90">
        <v>6</v>
      </c>
      <c r="H63" s="91">
        <v>0.42859999999999998</v>
      </c>
      <c r="I63" s="33"/>
      <c r="J63"/>
      <c r="K63"/>
    </row>
    <row r="64" spans="1:11" ht="15" x14ac:dyDescent="0.25">
      <c r="A64" s="67" t="s">
        <v>89</v>
      </c>
      <c r="B64" s="90">
        <v>0</v>
      </c>
      <c r="C64" s="90">
        <v>0</v>
      </c>
      <c r="D64" s="90">
        <v>0</v>
      </c>
      <c r="E64" s="90">
        <v>2</v>
      </c>
      <c r="F64" s="38">
        <v>1</v>
      </c>
      <c r="G64" s="90">
        <v>3</v>
      </c>
      <c r="H64" s="91">
        <v>0.21429999999999999</v>
      </c>
      <c r="I64" s="33"/>
      <c r="J64"/>
      <c r="K64"/>
    </row>
    <row r="65" spans="1:11" ht="15" x14ac:dyDescent="0.25">
      <c r="A65" s="92" t="s">
        <v>82</v>
      </c>
      <c r="B65" s="93">
        <v>0</v>
      </c>
      <c r="C65" s="93">
        <v>2</v>
      </c>
      <c r="D65" s="93">
        <v>0</v>
      </c>
      <c r="E65" s="93">
        <v>9</v>
      </c>
      <c r="F65" s="93">
        <v>3</v>
      </c>
      <c r="G65" s="93">
        <v>14</v>
      </c>
      <c r="H65" s="94"/>
      <c r="I65" s="33"/>
      <c r="J65"/>
      <c r="K65"/>
    </row>
  </sheetData>
  <mergeCells count="47">
    <mergeCell ref="H58:H59"/>
    <mergeCell ref="I58:I59"/>
    <mergeCell ref="J58:J59"/>
    <mergeCell ref="K58:K59"/>
    <mergeCell ref="A58:A59"/>
    <mergeCell ref="C58:C59"/>
    <mergeCell ref="E58:E59"/>
    <mergeCell ref="F58:F59"/>
    <mergeCell ref="G58:G59"/>
    <mergeCell ref="H44:H45"/>
    <mergeCell ref="I44:I45"/>
    <mergeCell ref="J44:J45"/>
    <mergeCell ref="K44:K45"/>
    <mergeCell ref="A47:A49"/>
    <mergeCell ref="C47:C49"/>
    <mergeCell ref="E47:E49"/>
    <mergeCell ref="F47:F49"/>
    <mergeCell ref="G47:G49"/>
    <mergeCell ref="H47:H49"/>
    <mergeCell ref="I47:I49"/>
    <mergeCell ref="K47:K49"/>
    <mergeCell ref="A44:D44"/>
    <mergeCell ref="A45:D45"/>
    <mergeCell ref="E44:E45"/>
    <mergeCell ref="F44:F45"/>
    <mergeCell ref="G44:G45"/>
    <mergeCell ref="A43:D43"/>
    <mergeCell ref="A42:D42"/>
    <mergeCell ref="A6:K6"/>
    <mergeCell ref="B20:C20"/>
    <mergeCell ref="G20:H20"/>
    <mergeCell ref="I20:J20"/>
    <mergeCell ref="G33:H33"/>
    <mergeCell ref="A39:D39"/>
    <mergeCell ref="A40:D40"/>
    <mergeCell ref="A41:D41"/>
    <mergeCell ref="A33:D33"/>
    <mergeCell ref="A34:D34"/>
    <mergeCell ref="A35:D35"/>
    <mergeCell ref="A36:D36"/>
    <mergeCell ref="A37:D37"/>
    <mergeCell ref="A38:D38"/>
    <mergeCell ref="A1:K1"/>
    <mergeCell ref="A2:K2"/>
    <mergeCell ref="A3:K3"/>
    <mergeCell ref="A4:K4"/>
    <mergeCell ref="A5:K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" id="{95BC4963-8439-4DCF-B6CB-C1E51A235DB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20" id="{70C26A5A-4131-4EF2-9DB3-3F9E397793E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19" id="{4FCAF24F-3E32-427B-9966-0DDE204C4E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17" id="{B4A15067-C298-46A5-8F82-FBCCF5A57E6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27" id="{EFF4C117-20EB-4D68-8F1D-B9A41BA053C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26" id="{B06F51AB-F367-4414-9EFD-C4418A76502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25" id="{20CE1B44-111A-4CCB-8C9D-9154A72C32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15" id="{A3912054-1E69-4FA5-BD42-C3D924F0043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16" id="{38AAA9C8-9890-4F71-8C89-B15480BB64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14" id="{0E059DE9-D14B-4ED7-B0BC-86DE06FE2CE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24" id="{2A888CF2-41C1-448D-B096-5A587FA756A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22" id="{6FCF415F-49E9-4EDB-BDEE-4D9C412A66A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23" id="{B7B44F1B-B49D-42F1-97AA-E6138F19873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18" id="{63323DB6-7010-4EE8-B5DA-FC2E00F9BB6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showGridLines="0" zoomScale="80" zoomScaleNormal="80" workbookViewId="0">
      <selection sqref="A1:N1"/>
    </sheetView>
  </sheetViews>
  <sheetFormatPr defaultRowHeight="15" x14ac:dyDescent="0.2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 x14ac:dyDescent="0.25">
      <c r="A1" s="134" t="s">
        <v>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x14ac:dyDescent="0.25">
      <c r="A2" s="135" t="s">
        <v>14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18.75" x14ac:dyDescent="0.25">
      <c r="A3" s="136" t="s">
        <v>134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17.25" x14ac:dyDescent="0.25">
      <c r="A4" s="134" t="s">
        <v>135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x14ac:dyDescent="0.25">
      <c r="A5" s="2"/>
      <c r="B5" s="2"/>
      <c r="C5" s="2"/>
      <c r="D5" s="2"/>
      <c r="E5" s="3"/>
    </row>
    <row r="6" spans="1:14" ht="15.75" x14ac:dyDescent="0.25">
      <c r="A6" s="137" t="s">
        <v>164</v>
      </c>
      <c r="B6" s="138"/>
      <c r="C6" s="138"/>
      <c r="D6" s="138"/>
      <c r="E6" s="138"/>
      <c r="F6" s="138"/>
      <c r="G6" s="138"/>
      <c r="H6" s="138"/>
      <c r="I6" s="139"/>
      <c r="K6" s="137" t="s">
        <v>2</v>
      </c>
      <c r="L6" s="138"/>
      <c r="M6" s="138"/>
      <c r="N6" s="139"/>
    </row>
    <row r="8" spans="1:14" ht="45" x14ac:dyDescent="0.25">
      <c r="A8" s="5" t="s">
        <v>0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5" t="s">
        <v>10</v>
      </c>
      <c r="K8" s="6" t="s">
        <v>4</v>
      </c>
      <c r="L8" s="6" t="s">
        <v>5</v>
      </c>
      <c r="M8" s="5" t="s">
        <v>9</v>
      </c>
      <c r="N8" s="5" t="s">
        <v>10</v>
      </c>
    </row>
    <row r="9" spans="1:14" x14ac:dyDescent="0.25">
      <c r="A9" s="7" t="s">
        <v>33</v>
      </c>
      <c r="B9" s="8">
        <v>26</v>
      </c>
      <c r="C9" s="9">
        <v>308</v>
      </c>
      <c r="D9" s="9">
        <v>1400</v>
      </c>
      <c r="E9" s="8">
        <v>35</v>
      </c>
      <c r="F9" s="8">
        <v>63</v>
      </c>
      <c r="G9" s="8"/>
      <c r="H9" s="8">
        <f t="shared" ref="H9:H30" si="0">SUM(B9:G9)</f>
        <v>1832</v>
      </c>
      <c r="I9" s="10">
        <f t="shared" ref="I9:I40" si="1">H9/$H$58</f>
        <v>0.41076233183856503</v>
      </c>
      <c r="K9" s="9">
        <f t="shared" ref="K9:L9" si="2">C9</f>
        <v>308</v>
      </c>
      <c r="L9" s="9">
        <f t="shared" si="2"/>
        <v>1400</v>
      </c>
      <c r="M9" s="8">
        <f t="shared" ref="M9" si="3">SUM(K9:L9)</f>
        <v>1708</v>
      </c>
      <c r="N9" s="10">
        <f t="shared" ref="N9:N40" si="4">M9/$M$58</f>
        <v>0.41196333815726</v>
      </c>
    </row>
    <row r="10" spans="1:14" x14ac:dyDescent="0.25">
      <c r="A10" s="7" t="s">
        <v>35</v>
      </c>
      <c r="B10" s="8">
        <v>10</v>
      </c>
      <c r="C10" s="9">
        <v>161</v>
      </c>
      <c r="D10" s="9">
        <v>1175</v>
      </c>
      <c r="E10" s="8">
        <v>27</v>
      </c>
      <c r="F10" s="8">
        <v>45</v>
      </c>
      <c r="G10" s="8"/>
      <c r="H10" s="8">
        <f t="shared" si="0"/>
        <v>1418</v>
      </c>
      <c r="I10" s="10">
        <f t="shared" si="1"/>
        <v>0.31793721973094169</v>
      </c>
      <c r="K10" s="9">
        <f t="shared" ref="K10:K30" si="5">C10</f>
        <v>161</v>
      </c>
      <c r="L10" s="9">
        <f t="shared" ref="L10:L30" si="6">D10</f>
        <v>1175</v>
      </c>
      <c r="M10" s="8">
        <f t="shared" ref="M10:M30" si="7">SUM(K10:L10)</f>
        <v>1336</v>
      </c>
      <c r="N10" s="10">
        <f t="shared" si="4"/>
        <v>0.32223830197780995</v>
      </c>
    </row>
    <row r="11" spans="1:14" x14ac:dyDescent="0.25">
      <c r="A11" s="7" t="s">
        <v>36</v>
      </c>
      <c r="B11" s="8">
        <v>5</v>
      </c>
      <c r="C11" s="9">
        <v>39</v>
      </c>
      <c r="D11" s="9">
        <v>196</v>
      </c>
      <c r="E11" s="8">
        <v>7</v>
      </c>
      <c r="F11" s="8">
        <v>11</v>
      </c>
      <c r="G11" s="8"/>
      <c r="H11" s="8">
        <f t="shared" ref="H11:H15" si="8">SUM(B11:G11)</f>
        <v>258</v>
      </c>
      <c r="I11" s="10">
        <f t="shared" si="1"/>
        <v>5.7847533632286993E-2</v>
      </c>
      <c r="K11" s="9">
        <f t="shared" ref="K11:K15" si="9">C11</f>
        <v>39</v>
      </c>
      <c r="L11" s="9">
        <f t="shared" ref="L11:L15" si="10">D11</f>
        <v>196</v>
      </c>
      <c r="M11" s="8">
        <f t="shared" ref="M11:M15" si="11">SUM(K11:L11)</f>
        <v>235</v>
      </c>
      <c r="N11" s="10">
        <f t="shared" si="4"/>
        <v>5.668113844669561E-2</v>
      </c>
    </row>
    <row r="12" spans="1:14" x14ac:dyDescent="0.25">
      <c r="A12" s="7" t="s">
        <v>38</v>
      </c>
      <c r="B12" s="8"/>
      <c r="C12" s="9">
        <v>42</v>
      </c>
      <c r="D12" s="9">
        <v>114</v>
      </c>
      <c r="E12" s="8">
        <v>8</v>
      </c>
      <c r="F12" s="8">
        <v>7</v>
      </c>
      <c r="G12" s="8"/>
      <c r="H12" s="8">
        <f t="shared" ref="H12" si="12">SUM(B12:G12)</f>
        <v>171</v>
      </c>
      <c r="I12" s="10">
        <f t="shared" si="1"/>
        <v>3.8340807174887893E-2</v>
      </c>
      <c r="K12" s="9">
        <f t="shared" ref="K12" si="13">C12</f>
        <v>42</v>
      </c>
      <c r="L12" s="9">
        <f t="shared" ref="L12" si="14">D12</f>
        <v>114</v>
      </c>
      <c r="M12" s="8">
        <f t="shared" ref="M12" si="15">SUM(K12:L12)</f>
        <v>156</v>
      </c>
      <c r="N12" s="10">
        <f t="shared" si="4"/>
        <v>3.7626628075253257E-2</v>
      </c>
    </row>
    <row r="13" spans="1:14" x14ac:dyDescent="0.25">
      <c r="A13" s="7" t="s">
        <v>40</v>
      </c>
      <c r="B13" s="8">
        <v>1</v>
      </c>
      <c r="C13" s="9">
        <v>22</v>
      </c>
      <c r="D13" s="9">
        <v>101</v>
      </c>
      <c r="E13" s="8">
        <v>2</v>
      </c>
      <c r="F13" s="8">
        <v>3</v>
      </c>
      <c r="G13" s="8"/>
      <c r="H13" s="8">
        <f t="shared" si="8"/>
        <v>129</v>
      </c>
      <c r="I13" s="10">
        <f t="shared" si="1"/>
        <v>2.8923766816143497E-2</v>
      </c>
      <c r="K13" s="9">
        <f t="shared" si="9"/>
        <v>22</v>
      </c>
      <c r="L13" s="9">
        <f t="shared" si="10"/>
        <v>101</v>
      </c>
      <c r="M13" s="8">
        <f t="shared" si="11"/>
        <v>123</v>
      </c>
      <c r="N13" s="10">
        <f t="shared" si="4"/>
        <v>2.9667149059334298E-2</v>
      </c>
    </row>
    <row r="14" spans="1:14" x14ac:dyDescent="0.25">
      <c r="A14" s="7" t="s">
        <v>45</v>
      </c>
      <c r="B14" s="8"/>
      <c r="C14" s="9">
        <v>10</v>
      </c>
      <c r="D14" s="9">
        <v>64</v>
      </c>
      <c r="E14" s="8">
        <v>6</v>
      </c>
      <c r="F14" s="8">
        <v>6</v>
      </c>
      <c r="G14" s="8"/>
      <c r="H14" s="8">
        <f t="shared" si="8"/>
        <v>86</v>
      </c>
      <c r="I14" s="10">
        <f t="shared" si="1"/>
        <v>1.9282511210762333E-2</v>
      </c>
      <c r="K14" s="9">
        <f t="shared" si="9"/>
        <v>10</v>
      </c>
      <c r="L14" s="9">
        <f t="shared" si="10"/>
        <v>64</v>
      </c>
      <c r="M14" s="8">
        <f t="shared" si="11"/>
        <v>74</v>
      </c>
      <c r="N14" s="10">
        <f t="shared" si="4"/>
        <v>1.7848528702363725E-2</v>
      </c>
    </row>
    <row r="15" spans="1:14" x14ac:dyDescent="0.25">
      <c r="A15" s="7" t="s">
        <v>43</v>
      </c>
      <c r="B15" s="8">
        <v>1</v>
      </c>
      <c r="C15" s="9">
        <v>2</v>
      </c>
      <c r="D15" s="9">
        <v>64</v>
      </c>
      <c r="E15" s="8"/>
      <c r="F15" s="8">
        <v>3</v>
      </c>
      <c r="G15" s="8"/>
      <c r="H15" s="8">
        <f t="shared" si="8"/>
        <v>70</v>
      </c>
      <c r="I15" s="10">
        <f t="shared" si="1"/>
        <v>1.5695067264573991E-2</v>
      </c>
      <c r="K15" s="9">
        <f t="shared" si="9"/>
        <v>2</v>
      </c>
      <c r="L15" s="9">
        <f t="shared" si="10"/>
        <v>64</v>
      </c>
      <c r="M15" s="8">
        <f t="shared" si="11"/>
        <v>66</v>
      </c>
      <c r="N15" s="10">
        <f t="shared" si="4"/>
        <v>1.5918958031837915E-2</v>
      </c>
    </row>
    <row r="16" spans="1:14" x14ac:dyDescent="0.25">
      <c r="A16" s="7" t="s">
        <v>90</v>
      </c>
      <c r="B16" s="8">
        <v>1</v>
      </c>
      <c r="C16" s="9">
        <v>6</v>
      </c>
      <c r="D16" s="9">
        <v>49</v>
      </c>
      <c r="E16" s="8">
        <v>4</v>
      </c>
      <c r="F16" s="8">
        <v>3</v>
      </c>
      <c r="G16" s="8"/>
      <c r="H16" s="8">
        <f t="shared" ref="H16:H20" si="16">SUM(B16:G16)</f>
        <v>63</v>
      </c>
      <c r="I16" s="10">
        <f t="shared" si="1"/>
        <v>1.4125560538116592E-2</v>
      </c>
      <c r="K16" s="9">
        <f t="shared" ref="K16:K20" si="17">C16</f>
        <v>6</v>
      </c>
      <c r="L16" s="9">
        <f t="shared" ref="L16:L20" si="18">D16</f>
        <v>49</v>
      </c>
      <c r="M16" s="8">
        <f t="shared" ref="M16:M20" si="19">SUM(K16:L16)</f>
        <v>55</v>
      </c>
      <c r="N16" s="10">
        <f t="shared" si="4"/>
        <v>1.326579835986493E-2</v>
      </c>
    </row>
    <row r="17" spans="1:14" x14ac:dyDescent="0.25">
      <c r="A17" s="7" t="s">
        <v>41</v>
      </c>
      <c r="B17" s="8"/>
      <c r="C17" s="9">
        <v>5</v>
      </c>
      <c r="D17" s="9">
        <v>43</v>
      </c>
      <c r="E17" s="8">
        <v>1</v>
      </c>
      <c r="F17" s="8">
        <v>5</v>
      </c>
      <c r="G17" s="8"/>
      <c r="H17" s="8">
        <f t="shared" si="16"/>
        <v>54</v>
      </c>
      <c r="I17" s="10">
        <f t="shared" si="1"/>
        <v>1.2107623318385651E-2</v>
      </c>
      <c r="K17" s="9">
        <f t="shared" si="17"/>
        <v>5</v>
      </c>
      <c r="L17" s="9">
        <f t="shared" si="18"/>
        <v>43</v>
      </c>
      <c r="M17" s="8">
        <f t="shared" si="19"/>
        <v>48</v>
      </c>
      <c r="N17" s="10">
        <f t="shared" si="4"/>
        <v>1.1577424023154847E-2</v>
      </c>
    </row>
    <row r="18" spans="1:14" x14ac:dyDescent="0.25">
      <c r="A18" s="7" t="s">
        <v>95</v>
      </c>
      <c r="B18" s="8"/>
      <c r="C18" s="9">
        <v>13</v>
      </c>
      <c r="D18" s="9">
        <v>33</v>
      </c>
      <c r="E18" s="8">
        <v>2</v>
      </c>
      <c r="F18" s="8">
        <v>2</v>
      </c>
      <c r="G18" s="8"/>
      <c r="H18" s="8">
        <f t="shared" ref="H18:H19" si="20">SUM(B18:G18)</f>
        <v>50</v>
      </c>
      <c r="I18" s="10">
        <f t="shared" si="1"/>
        <v>1.1210762331838564E-2</v>
      </c>
      <c r="K18" s="9">
        <f t="shared" ref="K18:K19" si="21">C18</f>
        <v>13</v>
      </c>
      <c r="L18" s="9">
        <f t="shared" ref="L18:L19" si="22">D18</f>
        <v>33</v>
      </c>
      <c r="M18" s="8">
        <f t="shared" ref="M18:M19" si="23">SUM(K18:L18)</f>
        <v>46</v>
      </c>
      <c r="N18" s="10">
        <f t="shared" si="4"/>
        <v>1.1095031355523395E-2</v>
      </c>
    </row>
    <row r="19" spans="1:14" x14ac:dyDescent="0.25">
      <c r="A19" s="7" t="s">
        <v>44</v>
      </c>
      <c r="B19" s="8"/>
      <c r="C19" s="9">
        <v>2</v>
      </c>
      <c r="D19" s="9">
        <v>31</v>
      </c>
      <c r="E19" s="8"/>
      <c r="F19" s="8"/>
      <c r="G19" s="8"/>
      <c r="H19" s="8">
        <f t="shared" si="20"/>
        <v>33</v>
      </c>
      <c r="I19" s="10">
        <f t="shared" si="1"/>
        <v>7.3991031390134533E-3</v>
      </c>
      <c r="K19" s="9">
        <f t="shared" si="21"/>
        <v>2</v>
      </c>
      <c r="L19" s="9">
        <f t="shared" si="22"/>
        <v>31</v>
      </c>
      <c r="M19" s="8">
        <f t="shared" si="23"/>
        <v>33</v>
      </c>
      <c r="N19" s="10">
        <f t="shared" si="4"/>
        <v>7.9594790159189573E-3</v>
      </c>
    </row>
    <row r="20" spans="1:14" x14ac:dyDescent="0.25">
      <c r="A20" s="7" t="s">
        <v>93</v>
      </c>
      <c r="B20" s="8"/>
      <c r="C20" s="9">
        <v>3</v>
      </c>
      <c r="D20" s="9">
        <v>26</v>
      </c>
      <c r="E20" s="8"/>
      <c r="F20" s="8">
        <v>2</v>
      </c>
      <c r="G20" s="8"/>
      <c r="H20" s="8">
        <f t="shared" si="16"/>
        <v>31</v>
      </c>
      <c r="I20" s="10">
        <f t="shared" si="1"/>
        <v>6.9506726457399101E-3</v>
      </c>
      <c r="K20" s="9">
        <f t="shared" si="17"/>
        <v>3</v>
      </c>
      <c r="L20" s="9">
        <f t="shared" si="18"/>
        <v>26</v>
      </c>
      <c r="M20" s="8">
        <f t="shared" si="19"/>
        <v>29</v>
      </c>
      <c r="N20" s="10">
        <f t="shared" si="4"/>
        <v>6.9946936806560538E-3</v>
      </c>
    </row>
    <row r="21" spans="1:14" x14ac:dyDescent="0.25">
      <c r="A21" s="7" t="s">
        <v>98</v>
      </c>
      <c r="B21" s="8">
        <v>1</v>
      </c>
      <c r="C21" s="9">
        <v>4</v>
      </c>
      <c r="D21" s="9">
        <v>20</v>
      </c>
      <c r="E21" s="8">
        <v>3</v>
      </c>
      <c r="F21" s="8"/>
      <c r="G21" s="8"/>
      <c r="H21" s="8">
        <f t="shared" ref="H21" si="24">SUM(B21:G21)</f>
        <v>28</v>
      </c>
      <c r="I21" s="10">
        <f t="shared" si="1"/>
        <v>6.2780269058295961E-3</v>
      </c>
      <c r="K21" s="9">
        <f t="shared" ref="K21" si="25">C21</f>
        <v>4</v>
      </c>
      <c r="L21" s="9">
        <f t="shared" ref="L21" si="26">D21</f>
        <v>20</v>
      </c>
      <c r="M21" s="8">
        <f t="shared" ref="M21" si="27">SUM(K21:L21)</f>
        <v>24</v>
      </c>
      <c r="N21" s="10">
        <f t="shared" si="4"/>
        <v>5.7887120115774236E-3</v>
      </c>
    </row>
    <row r="22" spans="1:14" x14ac:dyDescent="0.25">
      <c r="A22" s="7" t="s">
        <v>115</v>
      </c>
      <c r="B22" s="8"/>
      <c r="C22" s="9">
        <v>5</v>
      </c>
      <c r="D22" s="9">
        <v>13</v>
      </c>
      <c r="E22" s="8"/>
      <c r="F22" s="8">
        <v>3</v>
      </c>
      <c r="G22" s="8"/>
      <c r="H22" s="8">
        <f t="shared" ref="H22:H29" si="28">SUM(B22:G22)</f>
        <v>21</v>
      </c>
      <c r="I22" s="10">
        <f t="shared" si="1"/>
        <v>4.7085201793721975E-3</v>
      </c>
      <c r="K22" s="9">
        <f t="shared" ref="K22:K29" si="29">C22</f>
        <v>5</v>
      </c>
      <c r="L22" s="9">
        <f t="shared" ref="L22:L29" si="30">D22</f>
        <v>13</v>
      </c>
      <c r="M22" s="8">
        <f t="shared" ref="M22:M29" si="31">SUM(K22:L22)</f>
        <v>18</v>
      </c>
      <c r="N22" s="10">
        <f t="shared" si="4"/>
        <v>4.3415340086830683E-3</v>
      </c>
    </row>
    <row r="23" spans="1:14" x14ac:dyDescent="0.25">
      <c r="A23" s="7" t="s">
        <v>101</v>
      </c>
      <c r="B23" s="8"/>
      <c r="C23" s="9">
        <v>1</v>
      </c>
      <c r="D23" s="9">
        <v>20</v>
      </c>
      <c r="E23" s="8"/>
      <c r="F23" s="8"/>
      <c r="G23" s="8"/>
      <c r="H23" s="8">
        <f t="shared" si="28"/>
        <v>21</v>
      </c>
      <c r="I23" s="10">
        <f t="shared" si="1"/>
        <v>4.7085201793721975E-3</v>
      </c>
      <c r="K23" s="9">
        <f t="shared" si="29"/>
        <v>1</v>
      </c>
      <c r="L23" s="9">
        <f t="shared" si="30"/>
        <v>20</v>
      </c>
      <c r="M23" s="8">
        <f t="shared" si="31"/>
        <v>21</v>
      </c>
      <c r="N23" s="10">
        <f t="shared" si="4"/>
        <v>5.065123010130246E-3</v>
      </c>
    </row>
    <row r="24" spans="1:14" x14ac:dyDescent="0.25">
      <c r="A24" s="7" t="s">
        <v>96</v>
      </c>
      <c r="B24" s="8"/>
      <c r="C24" s="9">
        <v>4</v>
      </c>
      <c r="D24" s="9">
        <v>16</v>
      </c>
      <c r="E24" s="8"/>
      <c r="F24" s="8"/>
      <c r="G24" s="8"/>
      <c r="H24" s="8">
        <f t="shared" ref="H24:H28" si="32">SUM(B24:G24)</f>
        <v>20</v>
      </c>
      <c r="I24" s="10">
        <f t="shared" si="1"/>
        <v>4.4843049327354259E-3</v>
      </c>
      <c r="K24" s="9">
        <f t="shared" ref="K24:K28" si="33">C24</f>
        <v>4</v>
      </c>
      <c r="L24" s="9">
        <f t="shared" ref="L24:L28" si="34">D24</f>
        <v>16</v>
      </c>
      <c r="M24" s="8">
        <f t="shared" ref="M24:M28" si="35">SUM(K24:L24)</f>
        <v>20</v>
      </c>
      <c r="N24" s="10">
        <f t="shared" si="4"/>
        <v>4.8239266763145201E-3</v>
      </c>
    </row>
    <row r="25" spans="1:14" x14ac:dyDescent="0.25">
      <c r="A25" s="7" t="s">
        <v>102</v>
      </c>
      <c r="B25" s="8"/>
      <c r="C25" s="9"/>
      <c r="D25" s="9">
        <v>20</v>
      </c>
      <c r="E25" s="8"/>
      <c r="F25" s="8"/>
      <c r="G25" s="8"/>
      <c r="H25" s="8">
        <f t="shared" si="32"/>
        <v>20</v>
      </c>
      <c r="I25" s="10">
        <f t="shared" si="1"/>
        <v>4.4843049327354259E-3</v>
      </c>
      <c r="K25" s="9">
        <f t="shared" si="33"/>
        <v>0</v>
      </c>
      <c r="L25" s="9">
        <f t="shared" si="34"/>
        <v>20</v>
      </c>
      <c r="M25" s="8">
        <f t="shared" si="35"/>
        <v>20</v>
      </c>
      <c r="N25" s="10">
        <f t="shared" si="4"/>
        <v>4.8239266763145201E-3</v>
      </c>
    </row>
    <row r="26" spans="1:14" x14ac:dyDescent="0.25">
      <c r="A26" s="7" t="s">
        <v>99</v>
      </c>
      <c r="B26" s="8"/>
      <c r="C26" s="9"/>
      <c r="D26" s="9">
        <v>16</v>
      </c>
      <c r="E26" s="8"/>
      <c r="F26" s="8">
        <v>2</v>
      </c>
      <c r="G26" s="8"/>
      <c r="H26" s="8">
        <f t="shared" si="32"/>
        <v>18</v>
      </c>
      <c r="I26" s="10">
        <f t="shared" si="1"/>
        <v>4.0358744394618836E-3</v>
      </c>
      <c r="K26" s="9">
        <f t="shared" si="33"/>
        <v>0</v>
      </c>
      <c r="L26" s="9">
        <f t="shared" si="34"/>
        <v>16</v>
      </c>
      <c r="M26" s="8">
        <f t="shared" si="35"/>
        <v>16</v>
      </c>
      <c r="N26" s="10">
        <f t="shared" si="4"/>
        <v>3.8591413410516162E-3</v>
      </c>
    </row>
    <row r="27" spans="1:14" x14ac:dyDescent="0.25">
      <c r="A27" s="7" t="s">
        <v>105</v>
      </c>
      <c r="B27" s="8"/>
      <c r="C27" s="9">
        <v>2</v>
      </c>
      <c r="D27" s="9">
        <v>11</v>
      </c>
      <c r="E27" s="8"/>
      <c r="F27" s="8"/>
      <c r="G27" s="8"/>
      <c r="H27" s="8">
        <f t="shared" si="32"/>
        <v>13</v>
      </c>
      <c r="I27" s="10">
        <f t="shared" si="1"/>
        <v>2.9147982062780269E-3</v>
      </c>
      <c r="K27" s="9">
        <f t="shared" si="33"/>
        <v>2</v>
      </c>
      <c r="L27" s="9">
        <f t="shared" si="34"/>
        <v>11</v>
      </c>
      <c r="M27" s="8">
        <f t="shared" si="35"/>
        <v>13</v>
      </c>
      <c r="N27" s="10">
        <f t="shared" si="4"/>
        <v>3.1355523396044381E-3</v>
      </c>
    </row>
    <row r="28" spans="1:14" x14ac:dyDescent="0.25">
      <c r="A28" s="7" t="s">
        <v>94</v>
      </c>
      <c r="B28" s="8"/>
      <c r="C28" s="9"/>
      <c r="D28" s="9">
        <v>7</v>
      </c>
      <c r="E28" s="8"/>
      <c r="F28" s="8">
        <v>4</v>
      </c>
      <c r="G28" s="8"/>
      <c r="H28" s="8">
        <f t="shared" si="32"/>
        <v>11</v>
      </c>
      <c r="I28" s="10">
        <f t="shared" si="1"/>
        <v>2.4663677130044841E-3</v>
      </c>
      <c r="K28" s="9">
        <f t="shared" si="33"/>
        <v>0</v>
      </c>
      <c r="L28" s="9">
        <f t="shared" si="34"/>
        <v>7</v>
      </c>
      <c r="M28" s="8">
        <f t="shared" si="35"/>
        <v>7</v>
      </c>
      <c r="N28" s="10">
        <f t="shared" si="4"/>
        <v>1.688374336710082E-3</v>
      </c>
    </row>
    <row r="29" spans="1:14" x14ac:dyDescent="0.25">
      <c r="A29" s="7" t="s">
        <v>97</v>
      </c>
      <c r="B29" s="8"/>
      <c r="C29" s="9">
        <v>1</v>
      </c>
      <c r="D29" s="9">
        <v>9</v>
      </c>
      <c r="E29" s="8">
        <v>1</v>
      </c>
      <c r="F29" s="8"/>
      <c r="G29" s="8"/>
      <c r="H29" s="8">
        <f t="shared" si="28"/>
        <v>11</v>
      </c>
      <c r="I29" s="10">
        <f t="shared" si="1"/>
        <v>2.4663677130044841E-3</v>
      </c>
      <c r="K29" s="9">
        <f t="shared" si="29"/>
        <v>1</v>
      </c>
      <c r="L29" s="9">
        <f t="shared" si="30"/>
        <v>9</v>
      </c>
      <c r="M29" s="8">
        <f t="shared" si="31"/>
        <v>10</v>
      </c>
      <c r="N29" s="10">
        <f t="shared" si="4"/>
        <v>2.41196333815726E-3</v>
      </c>
    </row>
    <row r="30" spans="1:14" x14ac:dyDescent="0.25">
      <c r="A30" s="7" t="s">
        <v>109</v>
      </c>
      <c r="B30" s="8">
        <v>2</v>
      </c>
      <c r="C30" s="9">
        <v>3</v>
      </c>
      <c r="D30" s="9">
        <v>3</v>
      </c>
      <c r="E30" s="8">
        <v>2</v>
      </c>
      <c r="F30" s="8"/>
      <c r="G30" s="8"/>
      <c r="H30" s="8">
        <f t="shared" si="0"/>
        <v>10</v>
      </c>
      <c r="I30" s="10">
        <f t="shared" si="1"/>
        <v>2.242152466367713E-3</v>
      </c>
      <c r="K30" s="9">
        <f t="shared" si="5"/>
        <v>3</v>
      </c>
      <c r="L30" s="9">
        <f t="shared" si="6"/>
        <v>3</v>
      </c>
      <c r="M30" s="8">
        <f t="shared" si="7"/>
        <v>6</v>
      </c>
      <c r="N30" s="10">
        <f t="shared" si="4"/>
        <v>1.4471780028943559E-3</v>
      </c>
    </row>
    <row r="31" spans="1:14" x14ac:dyDescent="0.25">
      <c r="A31" s="7" t="s">
        <v>117</v>
      </c>
      <c r="B31" s="8"/>
      <c r="C31" s="9">
        <v>3</v>
      </c>
      <c r="D31" s="9">
        <v>6</v>
      </c>
      <c r="E31" s="8">
        <v>1</v>
      </c>
      <c r="F31" s="8"/>
      <c r="G31" s="8"/>
      <c r="H31" s="8">
        <f t="shared" ref="H31" si="36">SUM(B31:G31)</f>
        <v>10</v>
      </c>
      <c r="I31" s="10">
        <f t="shared" si="1"/>
        <v>2.242152466367713E-3</v>
      </c>
      <c r="K31" s="9">
        <f t="shared" ref="K31" si="37">C31</f>
        <v>3</v>
      </c>
      <c r="L31" s="9">
        <f t="shared" ref="L31" si="38">D31</f>
        <v>6</v>
      </c>
      <c r="M31" s="8">
        <f t="shared" ref="M31" si="39">SUM(K31:L31)</f>
        <v>9</v>
      </c>
      <c r="N31" s="10">
        <f t="shared" si="4"/>
        <v>2.1707670043415342E-3</v>
      </c>
    </row>
    <row r="32" spans="1:14" x14ac:dyDescent="0.25">
      <c r="A32" s="7" t="s">
        <v>100</v>
      </c>
      <c r="B32" s="8"/>
      <c r="C32" s="9"/>
      <c r="D32" s="9">
        <v>9</v>
      </c>
      <c r="E32" s="8"/>
      <c r="F32" s="8"/>
      <c r="G32" s="8"/>
      <c r="H32" s="8">
        <f t="shared" ref="H32:H37" si="40">SUM(B32:G32)</f>
        <v>9</v>
      </c>
      <c r="I32" s="10">
        <f t="shared" si="1"/>
        <v>2.0179372197309418E-3</v>
      </c>
      <c r="K32" s="9">
        <f t="shared" ref="K32:K37" si="41">C32</f>
        <v>0</v>
      </c>
      <c r="L32" s="9">
        <f t="shared" ref="L32:L37" si="42">D32</f>
        <v>9</v>
      </c>
      <c r="M32" s="8">
        <f t="shared" ref="M32:M37" si="43">SUM(K32:L32)</f>
        <v>9</v>
      </c>
      <c r="N32" s="10">
        <f t="shared" si="4"/>
        <v>2.1707670043415342E-3</v>
      </c>
    </row>
    <row r="33" spans="1:14" x14ac:dyDescent="0.25">
      <c r="A33" s="7" t="s">
        <v>108</v>
      </c>
      <c r="B33" s="8"/>
      <c r="C33" s="9">
        <v>2</v>
      </c>
      <c r="D33" s="9">
        <v>5</v>
      </c>
      <c r="E33" s="8">
        <v>1</v>
      </c>
      <c r="F33" s="8">
        <v>1</v>
      </c>
      <c r="G33" s="8"/>
      <c r="H33" s="8">
        <f t="shared" ref="H33:H36" si="44">SUM(B33:G33)</f>
        <v>9</v>
      </c>
      <c r="I33" s="10">
        <f t="shared" si="1"/>
        <v>2.0179372197309418E-3</v>
      </c>
      <c r="K33" s="9">
        <f t="shared" ref="K33:K36" si="45">C33</f>
        <v>2</v>
      </c>
      <c r="L33" s="9">
        <f t="shared" ref="L33:L36" si="46">D33</f>
        <v>5</v>
      </c>
      <c r="M33" s="8">
        <f t="shared" ref="M33:M36" si="47">SUM(K33:L33)</f>
        <v>7</v>
      </c>
      <c r="N33" s="10">
        <f t="shared" si="4"/>
        <v>1.688374336710082E-3</v>
      </c>
    </row>
    <row r="34" spans="1:14" x14ac:dyDescent="0.25">
      <c r="A34" s="7" t="s">
        <v>112</v>
      </c>
      <c r="B34" s="8"/>
      <c r="C34" s="9">
        <v>5</v>
      </c>
      <c r="D34" s="9">
        <v>2</v>
      </c>
      <c r="E34" s="8"/>
      <c r="F34" s="8"/>
      <c r="G34" s="8"/>
      <c r="H34" s="8">
        <f t="shared" si="44"/>
        <v>7</v>
      </c>
      <c r="I34" s="10">
        <f t="shared" si="1"/>
        <v>1.569506726457399E-3</v>
      </c>
      <c r="K34" s="9">
        <f t="shared" si="45"/>
        <v>5</v>
      </c>
      <c r="L34" s="9">
        <f t="shared" si="46"/>
        <v>2</v>
      </c>
      <c r="M34" s="8">
        <f t="shared" si="47"/>
        <v>7</v>
      </c>
      <c r="N34" s="10">
        <f t="shared" si="4"/>
        <v>1.688374336710082E-3</v>
      </c>
    </row>
    <row r="35" spans="1:14" x14ac:dyDescent="0.25">
      <c r="A35" s="7" t="s">
        <v>104</v>
      </c>
      <c r="B35" s="8"/>
      <c r="C35" s="9">
        <v>1</v>
      </c>
      <c r="D35" s="9">
        <v>6</v>
      </c>
      <c r="E35" s="8"/>
      <c r="F35" s="8"/>
      <c r="G35" s="8"/>
      <c r="H35" s="8">
        <f t="shared" si="44"/>
        <v>7</v>
      </c>
      <c r="I35" s="10">
        <f t="shared" si="1"/>
        <v>1.569506726457399E-3</v>
      </c>
      <c r="K35" s="9">
        <f t="shared" si="45"/>
        <v>1</v>
      </c>
      <c r="L35" s="9">
        <f t="shared" si="46"/>
        <v>6</v>
      </c>
      <c r="M35" s="8">
        <f t="shared" si="47"/>
        <v>7</v>
      </c>
      <c r="N35" s="10">
        <f t="shared" si="4"/>
        <v>1.688374336710082E-3</v>
      </c>
    </row>
    <row r="36" spans="1:14" x14ac:dyDescent="0.25">
      <c r="A36" s="7" t="s">
        <v>111</v>
      </c>
      <c r="B36" s="8"/>
      <c r="C36" s="9"/>
      <c r="D36" s="9">
        <v>5</v>
      </c>
      <c r="E36" s="8"/>
      <c r="F36" s="8"/>
      <c r="G36" s="8"/>
      <c r="H36" s="8">
        <f t="shared" si="44"/>
        <v>5</v>
      </c>
      <c r="I36" s="10">
        <f t="shared" si="1"/>
        <v>1.1210762331838565E-3</v>
      </c>
      <c r="K36" s="9">
        <f t="shared" si="45"/>
        <v>0</v>
      </c>
      <c r="L36" s="9">
        <f t="shared" si="46"/>
        <v>5</v>
      </c>
      <c r="M36" s="8">
        <f t="shared" si="47"/>
        <v>5</v>
      </c>
      <c r="N36" s="10">
        <f t="shared" si="4"/>
        <v>1.20598166907863E-3</v>
      </c>
    </row>
    <row r="37" spans="1:14" x14ac:dyDescent="0.25">
      <c r="A37" s="7" t="s">
        <v>138</v>
      </c>
      <c r="B37" s="8"/>
      <c r="C37" s="9">
        <v>2</v>
      </c>
      <c r="D37" s="9">
        <v>3</v>
      </c>
      <c r="E37" s="8"/>
      <c r="F37" s="8"/>
      <c r="G37" s="8"/>
      <c r="H37" s="8">
        <f t="shared" si="40"/>
        <v>5</v>
      </c>
      <c r="I37" s="10">
        <f t="shared" si="1"/>
        <v>1.1210762331838565E-3</v>
      </c>
      <c r="K37" s="9">
        <f t="shared" si="41"/>
        <v>2</v>
      </c>
      <c r="L37" s="9">
        <f t="shared" si="42"/>
        <v>3</v>
      </c>
      <c r="M37" s="8">
        <f t="shared" si="43"/>
        <v>5</v>
      </c>
      <c r="N37" s="10">
        <f t="shared" si="4"/>
        <v>1.20598166907863E-3</v>
      </c>
    </row>
    <row r="38" spans="1:14" x14ac:dyDescent="0.25">
      <c r="A38" s="7" t="s">
        <v>106</v>
      </c>
      <c r="B38" s="8"/>
      <c r="C38" s="9">
        <v>2</v>
      </c>
      <c r="D38" s="9">
        <v>2</v>
      </c>
      <c r="E38" s="8"/>
      <c r="F38" s="8"/>
      <c r="G38" s="8"/>
      <c r="H38" s="8">
        <f t="shared" ref="H38:H41" si="48">SUM(B38:G38)</f>
        <v>4</v>
      </c>
      <c r="I38" s="10">
        <f t="shared" si="1"/>
        <v>8.9686098654708521E-4</v>
      </c>
      <c r="K38" s="9">
        <f t="shared" ref="K38:K41" si="49">C38</f>
        <v>2</v>
      </c>
      <c r="L38" s="9">
        <f t="shared" ref="L38:L41" si="50">D38</f>
        <v>2</v>
      </c>
      <c r="M38" s="8">
        <f t="shared" ref="M38:M41" si="51">SUM(K38:L38)</f>
        <v>4</v>
      </c>
      <c r="N38" s="10">
        <f t="shared" si="4"/>
        <v>9.6478533526290404E-4</v>
      </c>
    </row>
    <row r="39" spans="1:14" x14ac:dyDescent="0.25">
      <c r="A39" s="7" t="s">
        <v>103</v>
      </c>
      <c r="B39" s="8"/>
      <c r="C39" s="9"/>
      <c r="D39" s="9">
        <v>3</v>
      </c>
      <c r="E39" s="8"/>
      <c r="F39" s="8">
        <v>1</v>
      </c>
      <c r="G39" s="8"/>
      <c r="H39" s="8">
        <f t="shared" ref="H39:H40" si="52">SUM(B39:G39)</f>
        <v>4</v>
      </c>
      <c r="I39" s="10">
        <f t="shared" si="1"/>
        <v>8.9686098654708521E-4</v>
      </c>
      <c r="K39" s="9">
        <f t="shared" ref="K39:K40" si="53">C39</f>
        <v>0</v>
      </c>
      <c r="L39" s="9">
        <f t="shared" ref="L39:L40" si="54">D39</f>
        <v>3</v>
      </c>
      <c r="M39" s="8">
        <f t="shared" ref="M39:M40" si="55">SUM(K39:L39)</f>
        <v>3</v>
      </c>
      <c r="N39" s="10">
        <f t="shared" si="4"/>
        <v>7.2358900144717795E-4</v>
      </c>
    </row>
    <row r="40" spans="1:14" x14ac:dyDescent="0.25">
      <c r="A40" s="7" t="s">
        <v>113</v>
      </c>
      <c r="B40" s="8"/>
      <c r="C40" s="9"/>
      <c r="D40" s="9">
        <v>4</v>
      </c>
      <c r="E40" s="8"/>
      <c r="F40" s="8"/>
      <c r="G40" s="8"/>
      <c r="H40" s="8">
        <f t="shared" si="52"/>
        <v>4</v>
      </c>
      <c r="I40" s="10">
        <f t="shared" si="1"/>
        <v>8.9686098654708521E-4</v>
      </c>
      <c r="K40" s="9">
        <f t="shared" si="53"/>
        <v>0</v>
      </c>
      <c r="L40" s="9">
        <f t="shared" si="54"/>
        <v>4</v>
      </c>
      <c r="M40" s="8">
        <f t="shared" si="55"/>
        <v>4</v>
      </c>
      <c r="N40" s="10">
        <f t="shared" si="4"/>
        <v>9.6478533526290404E-4</v>
      </c>
    </row>
    <row r="41" spans="1:14" x14ac:dyDescent="0.25">
      <c r="A41" s="7" t="s">
        <v>133</v>
      </c>
      <c r="B41" s="8"/>
      <c r="C41" s="9"/>
      <c r="D41" s="9">
        <v>2</v>
      </c>
      <c r="E41" s="8"/>
      <c r="F41" s="8">
        <v>1</v>
      </c>
      <c r="G41" s="8"/>
      <c r="H41" s="8">
        <f t="shared" si="48"/>
        <v>3</v>
      </c>
      <c r="I41" s="10">
        <f t="shared" ref="I41:I72" si="56">H41/$H$58</f>
        <v>6.7264573991031393E-4</v>
      </c>
      <c r="K41" s="9">
        <f t="shared" si="49"/>
        <v>0</v>
      </c>
      <c r="L41" s="9">
        <f t="shared" si="50"/>
        <v>2</v>
      </c>
      <c r="M41" s="8">
        <f t="shared" si="51"/>
        <v>2</v>
      </c>
      <c r="N41" s="10">
        <f t="shared" ref="N41:N72" si="57">M41/$M$58</f>
        <v>4.8239266763145202E-4</v>
      </c>
    </row>
    <row r="42" spans="1:14" x14ac:dyDescent="0.25">
      <c r="A42" s="7" t="s">
        <v>118</v>
      </c>
      <c r="B42" s="8"/>
      <c r="C42" s="9">
        <v>1</v>
      </c>
      <c r="D42" s="9">
        <v>2</v>
      </c>
      <c r="E42" s="8"/>
      <c r="F42" s="8"/>
      <c r="G42" s="8"/>
      <c r="H42" s="8">
        <f t="shared" ref="H42" si="58">SUM(B42:G42)</f>
        <v>3</v>
      </c>
      <c r="I42" s="10">
        <f t="shared" si="56"/>
        <v>6.7264573991031393E-4</v>
      </c>
      <c r="K42" s="9">
        <f t="shared" ref="K42" si="59">C42</f>
        <v>1</v>
      </c>
      <c r="L42" s="9">
        <f t="shared" ref="L42" si="60">D42</f>
        <v>2</v>
      </c>
      <c r="M42" s="8">
        <f t="shared" ref="M42" si="61">SUM(K42:L42)</f>
        <v>3</v>
      </c>
      <c r="N42" s="10">
        <f t="shared" si="57"/>
        <v>7.2358900144717795E-4</v>
      </c>
    </row>
    <row r="43" spans="1:14" x14ac:dyDescent="0.25">
      <c r="A43" s="7" t="s">
        <v>116</v>
      </c>
      <c r="B43" s="8"/>
      <c r="C43" s="9"/>
      <c r="D43" s="9">
        <v>3</v>
      </c>
      <c r="E43" s="8"/>
      <c r="F43" s="8"/>
      <c r="G43" s="8"/>
      <c r="H43" s="8">
        <f t="shared" ref="H43" si="62">SUM(B43:G43)</f>
        <v>3</v>
      </c>
      <c r="I43" s="10">
        <f t="shared" si="56"/>
        <v>6.7264573991031393E-4</v>
      </c>
      <c r="K43" s="9">
        <f t="shared" ref="K43" si="63">C43</f>
        <v>0</v>
      </c>
      <c r="L43" s="9">
        <f t="shared" ref="L43" si="64">D43</f>
        <v>3</v>
      </c>
      <c r="M43" s="8">
        <f t="shared" ref="M43" si="65">SUM(K43:L43)</f>
        <v>3</v>
      </c>
      <c r="N43" s="10">
        <f t="shared" si="57"/>
        <v>7.2358900144717795E-4</v>
      </c>
    </row>
    <row r="44" spans="1:14" x14ac:dyDescent="0.25">
      <c r="A44" s="7" t="s">
        <v>114</v>
      </c>
      <c r="B44" s="8"/>
      <c r="C44" s="9"/>
      <c r="D44" s="9">
        <v>3</v>
      </c>
      <c r="E44" s="8"/>
      <c r="F44" s="8"/>
      <c r="G44" s="8"/>
      <c r="H44" s="8">
        <f t="shared" ref="H44:H51" si="66">SUM(B44:G44)</f>
        <v>3</v>
      </c>
      <c r="I44" s="10">
        <f t="shared" si="56"/>
        <v>6.7264573991031393E-4</v>
      </c>
      <c r="K44" s="9">
        <f t="shared" ref="K44:K51" si="67">C44</f>
        <v>0</v>
      </c>
      <c r="L44" s="9">
        <f t="shared" ref="L44:L51" si="68">D44</f>
        <v>3</v>
      </c>
      <c r="M44" s="8">
        <f t="shared" ref="M44:M51" si="69">SUM(K44:L44)</f>
        <v>3</v>
      </c>
      <c r="N44" s="10">
        <f t="shared" si="57"/>
        <v>7.2358900144717795E-4</v>
      </c>
    </row>
    <row r="45" spans="1:14" x14ac:dyDescent="0.25">
      <c r="A45" s="7" t="s">
        <v>158</v>
      </c>
      <c r="B45" s="8"/>
      <c r="C45" s="9"/>
      <c r="D45" s="9">
        <v>2</v>
      </c>
      <c r="E45" s="8"/>
      <c r="F45" s="8"/>
      <c r="G45" s="8"/>
      <c r="H45" s="8">
        <f t="shared" ref="H45" si="70">SUM(B45:G45)</f>
        <v>2</v>
      </c>
      <c r="I45" s="10">
        <f t="shared" si="56"/>
        <v>4.4843049327354261E-4</v>
      </c>
      <c r="K45" s="9">
        <f t="shared" ref="K45" si="71">C45</f>
        <v>0</v>
      </c>
      <c r="L45" s="9">
        <f t="shared" ref="L45" si="72">D45</f>
        <v>2</v>
      </c>
      <c r="M45" s="8">
        <f t="shared" ref="M45" si="73">SUM(K45:L45)</f>
        <v>2</v>
      </c>
      <c r="N45" s="10">
        <f t="shared" si="57"/>
        <v>4.8239266763145202E-4</v>
      </c>
    </row>
    <row r="46" spans="1:14" x14ac:dyDescent="0.25">
      <c r="A46" s="7" t="s">
        <v>125</v>
      </c>
      <c r="B46" s="8"/>
      <c r="C46" s="9"/>
      <c r="D46" s="9">
        <v>1</v>
      </c>
      <c r="E46" s="8"/>
      <c r="F46" s="8">
        <v>1</v>
      </c>
      <c r="G46" s="8"/>
      <c r="H46" s="8">
        <f t="shared" si="66"/>
        <v>2</v>
      </c>
      <c r="I46" s="10">
        <f t="shared" si="56"/>
        <v>4.4843049327354261E-4</v>
      </c>
      <c r="K46" s="9">
        <f t="shared" si="67"/>
        <v>0</v>
      </c>
      <c r="L46" s="9">
        <f t="shared" si="68"/>
        <v>1</v>
      </c>
      <c r="M46" s="8">
        <f t="shared" si="69"/>
        <v>1</v>
      </c>
      <c r="N46" s="10">
        <f t="shared" si="57"/>
        <v>2.4119633381572601E-4</v>
      </c>
    </row>
    <row r="47" spans="1:14" x14ac:dyDescent="0.25">
      <c r="A47" s="7" t="s">
        <v>107</v>
      </c>
      <c r="B47" s="8"/>
      <c r="C47" s="9"/>
      <c r="D47" s="9">
        <v>2</v>
      </c>
      <c r="E47" s="8"/>
      <c r="F47" s="8"/>
      <c r="G47" s="8"/>
      <c r="H47" s="8">
        <f t="shared" si="66"/>
        <v>2</v>
      </c>
      <c r="I47" s="10">
        <f t="shared" si="56"/>
        <v>4.4843049327354261E-4</v>
      </c>
      <c r="K47" s="9">
        <f t="shared" si="67"/>
        <v>0</v>
      </c>
      <c r="L47" s="9">
        <f t="shared" si="68"/>
        <v>2</v>
      </c>
      <c r="M47" s="8">
        <f t="shared" si="69"/>
        <v>2</v>
      </c>
      <c r="N47" s="10">
        <f t="shared" si="57"/>
        <v>4.8239266763145202E-4</v>
      </c>
    </row>
    <row r="48" spans="1:14" x14ac:dyDescent="0.25">
      <c r="A48" s="7" t="s">
        <v>136</v>
      </c>
      <c r="B48" s="8"/>
      <c r="C48" s="9"/>
      <c r="D48" s="9">
        <v>1</v>
      </c>
      <c r="E48" s="8"/>
      <c r="F48" s="8"/>
      <c r="G48" s="8"/>
      <c r="H48" s="8">
        <f t="shared" si="66"/>
        <v>1</v>
      </c>
      <c r="I48" s="10">
        <f t="shared" si="56"/>
        <v>2.242152466367713E-4</v>
      </c>
      <c r="K48" s="9">
        <f t="shared" si="67"/>
        <v>0</v>
      </c>
      <c r="L48" s="9">
        <f t="shared" si="68"/>
        <v>1</v>
      </c>
      <c r="M48" s="8">
        <f t="shared" si="69"/>
        <v>1</v>
      </c>
      <c r="N48" s="10">
        <f t="shared" si="57"/>
        <v>2.4119633381572601E-4</v>
      </c>
    </row>
    <row r="49" spans="1:14" x14ac:dyDescent="0.25">
      <c r="A49" s="7" t="s">
        <v>161</v>
      </c>
      <c r="B49" s="8"/>
      <c r="C49" s="9"/>
      <c r="D49" s="9"/>
      <c r="E49" s="8"/>
      <c r="F49" s="8">
        <v>1</v>
      </c>
      <c r="G49" s="8"/>
      <c r="H49" s="8">
        <f t="shared" si="66"/>
        <v>1</v>
      </c>
      <c r="I49" s="10">
        <f t="shared" si="56"/>
        <v>2.242152466367713E-4</v>
      </c>
      <c r="K49" s="9">
        <f t="shared" si="67"/>
        <v>0</v>
      </c>
      <c r="L49" s="9">
        <f t="shared" si="68"/>
        <v>0</v>
      </c>
      <c r="M49" s="8">
        <f t="shared" si="69"/>
        <v>0</v>
      </c>
      <c r="N49" s="10">
        <f t="shared" si="57"/>
        <v>0</v>
      </c>
    </row>
    <row r="50" spans="1:14" x14ac:dyDescent="0.25">
      <c r="A50" s="7" t="s">
        <v>137</v>
      </c>
      <c r="B50" s="8"/>
      <c r="C50" s="9"/>
      <c r="D50" s="9">
        <v>1</v>
      </c>
      <c r="E50" s="8"/>
      <c r="F50" s="8"/>
      <c r="G50" s="8"/>
      <c r="H50" s="8">
        <f t="shared" si="66"/>
        <v>1</v>
      </c>
      <c r="I50" s="10">
        <f t="shared" si="56"/>
        <v>2.242152466367713E-4</v>
      </c>
      <c r="K50" s="9">
        <f t="shared" si="67"/>
        <v>0</v>
      </c>
      <c r="L50" s="9">
        <f t="shared" si="68"/>
        <v>1</v>
      </c>
      <c r="M50" s="8">
        <f t="shared" si="69"/>
        <v>1</v>
      </c>
      <c r="N50" s="10">
        <f t="shared" si="57"/>
        <v>2.4119633381572601E-4</v>
      </c>
    </row>
    <row r="51" spans="1:14" x14ac:dyDescent="0.25">
      <c r="A51" s="7" t="s">
        <v>131</v>
      </c>
      <c r="B51" s="8"/>
      <c r="C51" s="9"/>
      <c r="D51" s="9">
        <v>1</v>
      </c>
      <c r="E51" s="8"/>
      <c r="F51" s="8"/>
      <c r="G51" s="8"/>
      <c r="H51" s="8">
        <f t="shared" si="66"/>
        <v>1</v>
      </c>
      <c r="I51" s="10">
        <f t="shared" si="56"/>
        <v>2.242152466367713E-4</v>
      </c>
      <c r="K51" s="9">
        <f t="shared" si="67"/>
        <v>0</v>
      </c>
      <c r="L51" s="9">
        <f t="shared" si="68"/>
        <v>1</v>
      </c>
      <c r="M51" s="8">
        <f t="shared" si="69"/>
        <v>1</v>
      </c>
      <c r="N51" s="10">
        <f t="shared" si="57"/>
        <v>2.4119633381572601E-4</v>
      </c>
    </row>
    <row r="52" spans="1:14" x14ac:dyDescent="0.25">
      <c r="A52" s="7" t="s">
        <v>155</v>
      </c>
      <c r="B52" s="8"/>
      <c r="C52" s="9"/>
      <c r="D52" s="9"/>
      <c r="E52" s="8"/>
      <c r="F52" s="8">
        <v>1</v>
      </c>
      <c r="G52" s="8"/>
      <c r="H52" s="8">
        <f t="shared" ref="H52" si="74">SUM(B52:G52)</f>
        <v>1</v>
      </c>
      <c r="I52" s="10">
        <f t="shared" si="56"/>
        <v>2.242152466367713E-4</v>
      </c>
      <c r="K52" s="9">
        <f t="shared" ref="K52" si="75">C52</f>
        <v>0</v>
      </c>
      <c r="L52" s="9">
        <f t="shared" ref="L52" si="76">D52</f>
        <v>0</v>
      </c>
      <c r="M52" s="8">
        <f t="shared" ref="M52" si="77">SUM(K52:L52)</f>
        <v>0</v>
      </c>
      <c r="N52" s="10">
        <f t="shared" si="57"/>
        <v>0</v>
      </c>
    </row>
    <row r="53" spans="1:14" x14ac:dyDescent="0.25">
      <c r="A53" s="7" t="s">
        <v>159</v>
      </c>
      <c r="B53" s="8"/>
      <c r="C53" s="9"/>
      <c r="D53" s="9"/>
      <c r="E53" s="8">
        <v>1</v>
      </c>
      <c r="F53" s="8"/>
      <c r="G53" s="8"/>
      <c r="H53" s="8">
        <f t="shared" ref="H53" si="78">SUM(B53:G53)</f>
        <v>1</v>
      </c>
      <c r="I53" s="10">
        <f t="shared" si="56"/>
        <v>2.242152466367713E-4</v>
      </c>
      <c r="K53" s="9">
        <f t="shared" ref="K53" si="79">C53</f>
        <v>0</v>
      </c>
      <c r="L53" s="9">
        <f t="shared" ref="L53" si="80">D53</f>
        <v>0</v>
      </c>
      <c r="M53" s="8">
        <f t="shared" ref="M53" si="81">SUM(K53:L53)</f>
        <v>0</v>
      </c>
      <c r="N53" s="10">
        <f t="shared" si="57"/>
        <v>0</v>
      </c>
    </row>
    <row r="54" spans="1:14" x14ac:dyDescent="0.25">
      <c r="A54" s="7" t="s">
        <v>110</v>
      </c>
      <c r="B54" s="8"/>
      <c r="C54" s="9"/>
      <c r="D54" s="9">
        <v>1</v>
      </c>
      <c r="E54" s="8"/>
      <c r="F54" s="8"/>
      <c r="G54" s="8"/>
      <c r="H54" s="8">
        <f t="shared" ref="H54:H55" si="82">SUM(B54:G54)</f>
        <v>1</v>
      </c>
      <c r="I54" s="10">
        <f t="shared" si="56"/>
        <v>2.242152466367713E-4</v>
      </c>
      <c r="K54" s="9">
        <f t="shared" ref="K54:K55" si="83">C54</f>
        <v>0</v>
      </c>
      <c r="L54" s="9">
        <f t="shared" ref="L54:L55" si="84">D54</f>
        <v>1</v>
      </c>
      <c r="M54" s="8">
        <f t="shared" ref="M54:M55" si="85">SUM(K54:L54)</f>
        <v>1</v>
      </c>
      <c r="N54" s="10">
        <f t="shared" si="57"/>
        <v>2.4119633381572601E-4</v>
      </c>
    </row>
    <row r="55" spans="1:14" x14ac:dyDescent="0.25">
      <c r="A55" s="7" t="s">
        <v>132</v>
      </c>
      <c r="B55" s="8"/>
      <c r="C55" s="9"/>
      <c r="D55" s="9">
        <v>1</v>
      </c>
      <c r="E55" s="8"/>
      <c r="F55" s="8"/>
      <c r="G55" s="8"/>
      <c r="H55" s="8">
        <f t="shared" si="82"/>
        <v>1</v>
      </c>
      <c r="I55" s="10">
        <f t="shared" si="56"/>
        <v>2.242152466367713E-4</v>
      </c>
      <c r="K55" s="9">
        <f t="shared" si="83"/>
        <v>0</v>
      </c>
      <c r="L55" s="9">
        <f t="shared" si="84"/>
        <v>1</v>
      </c>
      <c r="M55" s="8">
        <f t="shared" si="85"/>
        <v>1</v>
      </c>
      <c r="N55" s="10">
        <f t="shared" si="57"/>
        <v>2.4119633381572601E-4</v>
      </c>
    </row>
    <row r="56" spans="1:14" x14ac:dyDescent="0.25">
      <c r="A56" s="7" t="s">
        <v>160</v>
      </c>
      <c r="B56" s="8"/>
      <c r="C56" s="9"/>
      <c r="D56" s="9">
        <v>1</v>
      </c>
      <c r="E56" s="8"/>
      <c r="F56" s="8"/>
      <c r="G56" s="8"/>
      <c r="H56" s="8">
        <f t="shared" ref="H56:H57" si="86">SUM(B56:G56)</f>
        <v>1</v>
      </c>
      <c r="I56" s="10">
        <f t="shared" si="56"/>
        <v>2.242152466367713E-4</v>
      </c>
      <c r="K56" s="9">
        <f t="shared" ref="K56:K57" si="87">C56</f>
        <v>0</v>
      </c>
      <c r="L56" s="9">
        <f t="shared" ref="L56:L57" si="88">D56</f>
        <v>1</v>
      </c>
      <c r="M56" s="8">
        <f t="shared" ref="M56:M57" si="89">SUM(K56:L56)</f>
        <v>1</v>
      </c>
      <c r="N56" s="10">
        <f t="shared" si="57"/>
        <v>2.4119633381572601E-4</v>
      </c>
    </row>
    <row r="57" spans="1:14" x14ac:dyDescent="0.25">
      <c r="A57" s="7" t="s">
        <v>140</v>
      </c>
      <c r="B57" s="8"/>
      <c r="C57" s="9"/>
      <c r="D57" s="9"/>
      <c r="E57" s="8"/>
      <c r="F57" s="8">
        <v>1</v>
      </c>
      <c r="G57" s="8"/>
      <c r="H57" s="8">
        <f t="shared" si="86"/>
        <v>1</v>
      </c>
      <c r="I57" s="10">
        <f t="shared" si="56"/>
        <v>2.242152466367713E-4</v>
      </c>
      <c r="K57" s="9">
        <f t="shared" si="87"/>
        <v>0</v>
      </c>
      <c r="L57" s="9">
        <f t="shared" si="88"/>
        <v>0</v>
      </c>
      <c r="M57" s="8">
        <f t="shared" si="89"/>
        <v>0</v>
      </c>
      <c r="N57" s="10">
        <f t="shared" si="57"/>
        <v>0</v>
      </c>
    </row>
    <row r="58" spans="1:14" x14ac:dyDescent="0.25">
      <c r="A58" s="11" t="s">
        <v>15</v>
      </c>
      <c r="B58" s="12">
        <f t="shared" ref="B58:I58" si="90">SUM(B9:B57)</f>
        <v>47</v>
      </c>
      <c r="C58" s="13">
        <f t="shared" si="90"/>
        <v>649</v>
      </c>
      <c r="D58" s="13">
        <f t="shared" si="90"/>
        <v>3497</v>
      </c>
      <c r="E58" s="12">
        <f t="shared" si="90"/>
        <v>101</v>
      </c>
      <c r="F58" s="12">
        <f t="shared" si="90"/>
        <v>166</v>
      </c>
      <c r="G58" s="12">
        <f t="shared" si="90"/>
        <v>0</v>
      </c>
      <c r="H58" s="12">
        <f t="shared" si="90"/>
        <v>4460</v>
      </c>
      <c r="I58" s="14">
        <f t="shared" si="90"/>
        <v>0.99999999999999978</v>
      </c>
      <c r="K58" s="13">
        <f>SUM(K9:K57)</f>
        <v>649</v>
      </c>
      <c r="L58" s="13">
        <f>SUM(L9:L57)</f>
        <v>3497</v>
      </c>
      <c r="M58" s="12">
        <f>SUM(M9:M57)</f>
        <v>4146</v>
      </c>
      <c r="N58" s="14">
        <f>SUM(N9:N57)</f>
        <v>1.0000000000000002</v>
      </c>
    </row>
    <row r="60" spans="1:14" x14ac:dyDescent="0.25">
      <c r="A60" s="15" t="s">
        <v>139</v>
      </c>
    </row>
    <row r="61" spans="1:14" x14ac:dyDescent="0.25">
      <c r="A61" s="16" t="s">
        <v>165</v>
      </c>
    </row>
  </sheetData>
  <sheetProtection selectLockedCells="1" selectUnlockedCells="1"/>
  <mergeCells count="6">
    <mergeCell ref="A1:N1"/>
    <mergeCell ref="A2:N2"/>
    <mergeCell ref="A3:N3"/>
    <mergeCell ref="A6:I6"/>
    <mergeCell ref="K6:N6"/>
    <mergeCell ref="A4:N4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showGridLines="0" zoomScale="85" zoomScaleNormal="85" workbookViewId="0">
      <selection sqref="A1:F1"/>
    </sheetView>
  </sheetViews>
  <sheetFormatPr defaultRowHeight="15" x14ac:dyDescent="0.2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 x14ac:dyDescent="0.25">
      <c r="A1" s="134" t="s">
        <v>1</v>
      </c>
      <c r="B1" s="134"/>
      <c r="C1" s="134"/>
      <c r="D1" s="134"/>
      <c r="E1" s="134"/>
      <c r="F1" s="134"/>
    </row>
    <row r="2" spans="1:6" x14ac:dyDescent="0.25">
      <c r="A2" s="135" t="s">
        <v>14</v>
      </c>
      <c r="B2" s="135"/>
      <c r="C2" s="135"/>
      <c r="D2" s="135"/>
      <c r="E2" s="135"/>
      <c r="F2" s="135"/>
    </row>
    <row r="3" spans="1:6" ht="18.75" x14ac:dyDescent="0.25">
      <c r="A3" s="136" t="s">
        <v>134</v>
      </c>
      <c r="B3" s="136"/>
      <c r="C3" s="136"/>
      <c r="D3" s="136"/>
      <c r="E3" s="136"/>
      <c r="F3" s="136"/>
    </row>
    <row r="4" spans="1:6" ht="17.25" x14ac:dyDescent="0.25">
      <c r="A4" s="134" t="s">
        <v>135</v>
      </c>
      <c r="B4" s="134"/>
      <c r="C4" s="134"/>
      <c r="D4" s="134"/>
      <c r="E4" s="134"/>
      <c r="F4" s="134"/>
    </row>
    <row r="5" spans="1:6" x14ac:dyDescent="0.25">
      <c r="A5" s="2"/>
      <c r="B5" s="2"/>
      <c r="C5" s="2"/>
      <c r="D5" s="2"/>
      <c r="E5" s="3"/>
    </row>
    <row r="6" spans="1:6" ht="15.75" x14ac:dyDescent="0.25">
      <c r="A6" s="137" t="s">
        <v>166</v>
      </c>
      <c r="B6" s="138"/>
      <c r="C6" s="138"/>
      <c r="D6" s="138"/>
      <c r="E6" s="138"/>
      <c r="F6" s="139"/>
    </row>
    <row r="7" spans="1:6" x14ac:dyDescent="0.25">
      <c r="B7" s="1"/>
      <c r="D7" s="4"/>
    </row>
    <row r="8" spans="1:6" ht="30" x14ac:dyDescent="0.25">
      <c r="A8" s="5" t="s">
        <v>0</v>
      </c>
      <c r="B8" s="6" t="s">
        <v>11</v>
      </c>
      <c r="C8" s="6" t="s">
        <v>12</v>
      </c>
      <c r="D8" s="6" t="s">
        <v>13</v>
      </c>
      <c r="E8" s="5" t="s">
        <v>9</v>
      </c>
      <c r="F8" s="5" t="s">
        <v>10</v>
      </c>
    </row>
    <row r="9" spans="1:6" x14ac:dyDescent="0.25">
      <c r="A9" s="7" t="s">
        <v>33</v>
      </c>
      <c r="B9" s="8">
        <v>355</v>
      </c>
      <c r="C9" s="8">
        <v>1113</v>
      </c>
      <c r="D9" s="8">
        <v>364</v>
      </c>
      <c r="E9" s="8">
        <f>SUM(B9:D9)</f>
        <v>1832</v>
      </c>
      <c r="F9" s="10">
        <f>E9/$E$58</f>
        <v>0.41076233183856503</v>
      </c>
    </row>
    <row r="10" spans="1:6" x14ac:dyDescent="0.25">
      <c r="A10" s="7" t="s">
        <v>35</v>
      </c>
      <c r="B10" s="8">
        <v>287</v>
      </c>
      <c r="C10" s="8">
        <v>811</v>
      </c>
      <c r="D10" s="8">
        <v>320</v>
      </c>
      <c r="E10" s="8">
        <f t="shared" ref="E10:E57" si="0">SUM(B10:D10)</f>
        <v>1418</v>
      </c>
      <c r="F10" s="10">
        <f>E10/$E$58</f>
        <v>0.31793721973094169</v>
      </c>
    </row>
    <row r="11" spans="1:6" x14ac:dyDescent="0.25">
      <c r="A11" s="7" t="s">
        <v>36</v>
      </c>
      <c r="B11" s="8">
        <v>63</v>
      </c>
      <c r="C11" s="8">
        <v>154</v>
      </c>
      <c r="D11" s="8">
        <v>41</v>
      </c>
      <c r="E11" s="8">
        <f t="shared" si="0"/>
        <v>258</v>
      </c>
      <c r="F11" s="10">
        <f>E11/$E$58</f>
        <v>5.7847533632286993E-2</v>
      </c>
    </row>
    <row r="12" spans="1:6" x14ac:dyDescent="0.25">
      <c r="A12" s="7" t="s">
        <v>38</v>
      </c>
      <c r="B12" s="8">
        <v>51</v>
      </c>
      <c r="C12" s="8">
        <v>78</v>
      </c>
      <c r="D12" s="8">
        <v>42</v>
      </c>
      <c r="E12" s="8">
        <f t="shared" si="0"/>
        <v>171</v>
      </c>
      <c r="F12" s="10">
        <f>E12/$E$58</f>
        <v>3.8340807174887893E-2</v>
      </c>
    </row>
    <row r="13" spans="1:6" x14ac:dyDescent="0.25">
      <c r="A13" s="7" t="s">
        <v>40</v>
      </c>
      <c r="B13" s="8">
        <v>37</v>
      </c>
      <c r="C13" s="8">
        <v>64</v>
      </c>
      <c r="D13" s="8">
        <v>28</v>
      </c>
      <c r="E13" s="8">
        <f t="shared" ref="E13" si="1">SUM(B13:D13)</f>
        <v>129</v>
      </c>
      <c r="F13" s="10">
        <f>E13/$E$58</f>
        <v>2.8923766816143497E-2</v>
      </c>
    </row>
    <row r="14" spans="1:6" x14ac:dyDescent="0.25">
      <c r="A14" s="7" t="s">
        <v>45</v>
      </c>
      <c r="B14" s="8">
        <v>11</v>
      </c>
      <c r="C14" s="8">
        <v>51</v>
      </c>
      <c r="D14" s="8">
        <v>24</v>
      </c>
      <c r="E14" s="8">
        <f t="shared" ref="E14:E17" si="2">SUM(B14:D14)</f>
        <v>86</v>
      </c>
      <c r="F14" s="10">
        <f>E14/$E$58</f>
        <v>1.9282511210762333E-2</v>
      </c>
    </row>
    <row r="15" spans="1:6" x14ac:dyDescent="0.25">
      <c r="A15" s="7" t="s">
        <v>43</v>
      </c>
      <c r="B15" s="8">
        <v>13</v>
      </c>
      <c r="C15" s="8">
        <v>33</v>
      </c>
      <c r="D15" s="8">
        <v>24</v>
      </c>
      <c r="E15" s="8">
        <f t="shared" si="2"/>
        <v>70</v>
      </c>
      <c r="F15" s="10">
        <f>E15/$E$58</f>
        <v>1.5695067264573991E-2</v>
      </c>
    </row>
    <row r="16" spans="1:6" x14ac:dyDescent="0.25">
      <c r="A16" s="7" t="s">
        <v>90</v>
      </c>
      <c r="B16" s="8">
        <v>23</v>
      </c>
      <c r="C16" s="8">
        <v>30</v>
      </c>
      <c r="D16" s="8">
        <v>10</v>
      </c>
      <c r="E16" s="8">
        <f t="shared" si="2"/>
        <v>63</v>
      </c>
      <c r="F16" s="10">
        <f>E16/$E$58</f>
        <v>1.4125560538116592E-2</v>
      </c>
    </row>
    <row r="17" spans="1:6" x14ac:dyDescent="0.25">
      <c r="A17" s="7" t="s">
        <v>41</v>
      </c>
      <c r="B17" s="8">
        <v>11</v>
      </c>
      <c r="C17" s="8">
        <v>21</v>
      </c>
      <c r="D17" s="8">
        <v>22</v>
      </c>
      <c r="E17" s="8">
        <f t="shared" si="2"/>
        <v>54</v>
      </c>
      <c r="F17" s="10">
        <f>E17/$E$58</f>
        <v>1.2107623318385651E-2</v>
      </c>
    </row>
    <row r="18" spans="1:6" x14ac:dyDescent="0.25">
      <c r="A18" s="7" t="s">
        <v>95</v>
      </c>
      <c r="B18" s="8">
        <v>21</v>
      </c>
      <c r="C18" s="8">
        <v>20</v>
      </c>
      <c r="D18" s="8">
        <v>9</v>
      </c>
      <c r="E18" s="8">
        <f t="shared" ref="E18" si="3">SUM(B18:D18)</f>
        <v>50</v>
      </c>
      <c r="F18" s="10">
        <f>E18/$E$58</f>
        <v>1.1210762331838564E-2</v>
      </c>
    </row>
    <row r="19" spans="1:6" x14ac:dyDescent="0.25">
      <c r="A19" s="7" t="s">
        <v>44</v>
      </c>
      <c r="B19" s="8">
        <v>4</v>
      </c>
      <c r="C19" s="8">
        <v>11</v>
      </c>
      <c r="D19" s="8">
        <v>18</v>
      </c>
      <c r="E19" s="8">
        <f t="shared" ref="E19:E20" si="4">SUM(B19:D19)</f>
        <v>33</v>
      </c>
      <c r="F19" s="10">
        <f>E19/$E$58</f>
        <v>7.3991031390134533E-3</v>
      </c>
    </row>
    <row r="20" spans="1:6" x14ac:dyDescent="0.25">
      <c r="A20" s="7" t="s">
        <v>93</v>
      </c>
      <c r="B20" s="8">
        <v>2</v>
      </c>
      <c r="C20" s="8">
        <v>15</v>
      </c>
      <c r="D20" s="8">
        <v>14</v>
      </c>
      <c r="E20" s="8">
        <f t="shared" si="4"/>
        <v>31</v>
      </c>
      <c r="F20" s="10">
        <f>E20/$E$58</f>
        <v>6.9506726457399101E-3</v>
      </c>
    </row>
    <row r="21" spans="1:6" x14ac:dyDescent="0.25">
      <c r="A21" s="7" t="s">
        <v>98</v>
      </c>
      <c r="B21" s="8">
        <v>5</v>
      </c>
      <c r="C21" s="8">
        <v>17</v>
      </c>
      <c r="D21" s="8">
        <v>6</v>
      </c>
      <c r="E21" s="8">
        <f t="shared" si="0"/>
        <v>28</v>
      </c>
      <c r="F21" s="10">
        <f>E21/$E$58</f>
        <v>6.2780269058295961E-3</v>
      </c>
    </row>
    <row r="22" spans="1:6" x14ac:dyDescent="0.25">
      <c r="A22" s="7" t="s">
        <v>115</v>
      </c>
      <c r="B22" s="8">
        <v>2</v>
      </c>
      <c r="C22" s="8">
        <v>15</v>
      </c>
      <c r="D22" s="8">
        <v>4</v>
      </c>
      <c r="E22" s="8">
        <f t="shared" si="0"/>
        <v>21</v>
      </c>
      <c r="F22" s="10">
        <f>E22/$E$58</f>
        <v>4.7085201793721975E-3</v>
      </c>
    </row>
    <row r="23" spans="1:6" x14ac:dyDescent="0.25">
      <c r="A23" s="7" t="s">
        <v>101</v>
      </c>
      <c r="B23" s="8"/>
      <c r="C23" s="8">
        <v>13</v>
      </c>
      <c r="D23" s="8">
        <v>8</v>
      </c>
      <c r="E23" s="8">
        <f t="shared" si="0"/>
        <v>21</v>
      </c>
      <c r="F23" s="10">
        <f>E23/$E$58</f>
        <v>4.7085201793721975E-3</v>
      </c>
    </row>
    <row r="24" spans="1:6" x14ac:dyDescent="0.25">
      <c r="A24" s="7" t="s">
        <v>96</v>
      </c>
      <c r="B24" s="8">
        <v>5</v>
      </c>
      <c r="C24" s="8">
        <v>11</v>
      </c>
      <c r="D24" s="8">
        <v>4</v>
      </c>
      <c r="E24" s="8">
        <f t="shared" si="0"/>
        <v>20</v>
      </c>
      <c r="F24" s="10">
        <f>E24/$E$58</f>
        <v>4.4843049327354259E-3</v>
      </c>
    </row>
    <row r="25" spans="1:6" x14ac:dyDescent="0.25">
      <c r="A25" s="7" t="s">
        <v>102</v>
      </c>
      <c r="B25" s="8">
        <v>1</v>
      </c>
      <c r="C25" s="8">
        <v>12</v>
      </c>
      <c r="D25" s="8">
        <v>7</v>
      </c>
      <c r="E25" s="8">
        <f t="shared" si="0"/>
        <v>20</v>
      </c>
      <c r="F25" s="10">
        <f>E25/$E$58</f>
        <v>4.4843049327354259E-3</v>
      </c>
    </row>
    <row r="26" spans="1:6" x14ac:dyDescent="0.25">
      <c r="A26" s="7" t="s">
        <v>99</v>
      </c>
      <c r="B26" s="8">
        <v>2</v>
      </c>
      <c r="C26" s="8">
        <v>7</v>
      </c>
      <c r="D26" s="8">
        <v>9</v>
      </c>
      <c r="E26" s="8">
        <f t="shared" si="0"/>
        <v>18</v>
      </c>
      <c r="F26" s="10">
        <f>E26/$E$58</f>
        <v>4.0358744394618836E-3</v>
      </c>
    </row>
    <row r="27" spans="1:6" x14ac:dyDescent="0.25">
      <c r="A27" s="7" t="s">
        <v>105</v>
      </c>
      <c r="B27" s="8">
        <v>4</v>
      </c>
      <c r="C27" s="8">
        <v>5</v>
      </c>
      <c r="D27" s="8">
        <v>4</v>
      </c>
      <c r="E27" s="8">
        <f t="shared" si="0"/>
        <v>13</v>
      </c>
      <c r="F27" s="10">
        <f>E27/$E$58</f>
        <v>2.9147982062780269E-3</v>
      </c>
    </row>
    <row r="28" spans="1:6" x14ac:dyDescent="0.25">
      <c r="A28" s="7" t="s">
        <v>94</v>
      </c>
      <c r="B28" s="8">
        <v>2</v>
      </c>
      <c r="C28" s="8">
        <v>7</v>
      </c>
      <c r="D28" s="8">
        <v>2</v>
      </c>
      <c r="E28" s="8">
        <f t="shared" si="0"/>
        <v>11</v>
      </c>
      <c r="F28" s="10">
        <f>E28/$E$58</f>
        <v>2.4663677130044841E-3</v>
      </c>
    </row>
    <row r="29" spans="1:6" x14ac:dyDescent="0.25">
      <c r="A29" s="7" t="s">
        <v>97</v>
      </c>
      <c r="B29" s="8">
        <v>2</v>
      </c>
      <c r="C29" s="8">
        <v>7</v>
      </c>
      <c r="D29" s="8">
        <v>2</v>
      </c>
      <c r="E29" s="8">
        <f t="shared" si="0"/>
        <v>11</v>
      </c>
      <c r="F29" s="10">
        <f>E29/$E$58</f>
        <v>2.4663677130044841E-3</v>
      </c>
    </row>
    <row r="30" spans="1:6" x14ac:dyDescent="0.25">
      <c r="A30" s="7" t="s">
        <v>109</v>
      </c>
      <c r="B30" s="8">
        <v>3</v>
      </c>
      <c r="C30" s="8">
        <v>3</v>
      </c>
      <c r="D30" s="8">
        <v>4</v>
      </c>
      <c r="E30" s="8">
        <f t="shared" si="0"/>
        <v>10</v>
      </c>
      <c r="F30" s="10">
        <f>E30/$E$58</f>
        <v>2.242152466367713E-3</v>
      </c>
    </row>
    <row r="31" spans="1:6" x14ac:dyDescent="0.25">
      <c r="A31" s="7" t="s">
        <v>117</v>
      </c>
      <c r="B31" s="8">
        <v>5</v>
      </c>
      <c r="C31" s="8">
        <v>5</v>
      </c>
      <c r="D31" s="8"/>
      <c r="E31" s="8">
        <f t="shared" si="0"/>
        <v>10</v>
      </c>
      <c r="F31" s="10">
        <f>E31/$E$58</f>
        <v>2.242152466367713E-3</v>
      </c>
    </row>
    <row r="32" spans="1:6" x14ac:dyDescent="0.25">
      <c r="A32" s="7" t="s">
        <v>100</v>
      </c>
      <c r="B32" s="8">
        <v>3</v>
      </c>
      <c r="C32" s="8">
        <v>3</v>
      </c>
      <c r="D32" s="8">
        <v>3</v>
      </c>
      <c r="E32" s="8">
        <f t="shared" si="0"/>
        <v>9</v>
      </c>
      <c r="F32" s="10">
        <f>E32/$E$58</f>
        <v>2.0179372197309418E-3</v>
      </c>
    </row>
    <row r="33" spans="1:6" x14ac:dyDescent="0.25">
      <c r="A33" s="7" t="s">
        <v>108</v>
      </c>
      <c r="B33" s="8">
        <v>3</v>
      </c>
      <c r="C33" s="8">
        <v>4</v>
      </c>
      <c r="D33" s="8">
        <v>2</v>
      </c>
      <c r="E33" s="8">
        <f t="shared" si="0"/>
        <v>9</v>
      </c>
      <c r="F33" s="10">
        <f>E33/$E$58</f>
        <v>2.0179372197309418E-3</v>
      </c>
    </row>
    <row r="34" spans="1:6" x14ac:dyDescent="0.25">
      <c r="A34" s="7" t="s">
        <v>112</v>
      </c>
      <c r="B34" s="8"/>
      <c r="C34" s="8">
        <v>6</v>
      </c>
      <c r="D34" s="8">
        <v>1</v>
      </c>
      <c r="E34" s="8">
        <f t="shared" si="0"/>
        <v>7</v>
      </c>
      <c r="F34" s="10">
        <f>E34/$E$58</f>
        <v>1.569506726457399E-3</v>
      </c>
    </row>
    <row r="35" spans="1:6" x14ac:dyDescent="0.25">
      <c r="A35" s="7" t="s">
        <v>104</v>
      </c>
      <c r="B35" s="8">
        <v>4</v>
      </c>
      <c r="C35" s="8">
        <v>3</v>
      </c>
      <c r="D35" s="8"/>
      <c r="E35" s="8">
        <f t="shared" si="0"/>
        <v>7</v>
      </c>
      <c r="F35" s="10">
        <f>E35/$E$58</f>
        <v>1.569506726457399E-3</v>
      </c>
    </row>
    <row r="36" spans="1:6" x14ac:dyDescent="0.25">
      <c r="A36" s="7" t="s">
        <v>111</v>
      </c>
      <c r="B36" s="8"/>
      <c r="C36" s="8">
        <v>5</v>
      </c>
      <c r="D36" s="8"/>
      <c r="E36" s="8">
        <f t="shared" si="0"/>
        <v>5</v>
      </c>
      <c r="F36" s="10">
        <f>E36/$E$58</f>
        <v>1.1210762331838565E-3</v>
      </c>
    </row>
    <row r="37" spans="1:6" x14ac:dyDescent="0.25">
      <c r="A37" s="7" t="s">
        <v>138</v>
      </c>
      <c r="B37" s="8">
        <v>2</v>
      </c>
      <c r="C37" s="8">
        <v>3</v>
      </c>
      <c r="D37" s="8"/>
      <c r="E37" s="8">
        <f t="shared" si="0"/>
        <v>5</v>
      </c>
      <c r="F37" s="10">
        <f>E37/$E$58</f>
        <v>1.1210762331838565E-3</v>
      </c>
    </row>
    <row r="38" spans="1:6" x14ac:dyDescent="0.25">
      <c r="A38" s="7" t="s">
        <v>106</v>
      </c>
      <c r="B38" s="8">
        <v>3</v>
      </c>
      <c r="C38" s="8"/>
      <c r="D38" s="8">
        <v>1</v>
      </c>
      <c r="E38" s="8">
        <f t="shared" si="0"/>
        <v>4</v>
      </c>
      <c r="F38" s="10">
        <f>E38/$E$58</f>
        <v>8.9686098654708521E-4</v>
      </c>
    </row>
    <row r="39" spans="1:6" x14ac:dyDescent="0.25">
      <c r="A39" s="7" t="s">
        <v>103</v>
      </c>
      <c r="B39" s="8"/>
      <c r="C39" s="8">
        <v>2</v>
      </c>
      <c r="D39" s="8">
        <v>2</v>
      </c>
      <c r="E39" s="8">
        <f t="shared" si="0"/>
        <v>4</v>
      </c>
      <c r="F39" s="10">
        <f>E39/$E$58</f>
        <v>8.9686098654708521E-4</v>
      </c>
    </row>
    <row r="40" spans="1:6" x14ac:dyDescent="0.25">
      <c r="A40" s="7" t="s">
        <v>113</v>
      </c>
      <c r="B40" s="8"/>
      <c r="C40" s="8">
        <v>1</v>
      </c>
      <c r="D40" s="8">
        <v>3</v>
      </c>
      <c r="E40" s="8">
        <f t="shared" si="0"/>
        <v>4</v>
      </c>
      <c r="F40" s="10">
        <f>E40/$E$58</f>
        <v>8.9686098654708521E-4</v>
      </c>
    </row>
    <row r="41" spans="1:6" x14ac:dyDescent="0.25">
      <c r="A41" s="7" t="s">
        <v>133</v>
      </c>
      <c r="B41" s="8"/>
      <c r="C41" s="8">
        <v>3</v>
      </c>
      <c r="D41" s="8"/>
      <c r="E41" s="8">
        <f t="shared" si="0"/>
        <v>3</v>
      </c>
      <c r="F41" s="10">
        <f>E41/$E$58</f>
        <v>6.7264573991031393E-4</v>
      </c>
    </row>
    <row r="42" spans="1:6" x14ac:dyDescent="0.25">
      <c r="A42" s="7" t="s">
        <v>118</v>
      </c>
      <c r="B42" s="8">
        <v>2</v>
      </c>
      <c r="C42" s="8"/>
      <c r="D42" s="8">
        <v>1</v>
      </c>
      <c r="E42" s="8">
        <f t="shared" si="0"/>
        <v>3</v>
      </c>
      <c r="F42" s="10">
        <f>E42/$E$58</f>
        <v>6.7264573991031393E-4</v>
      </c>
    </row>
    <row r="43" spans="1:6" x14ac:dyDescent="0.25">
      <c r="A43" s="7" t="s">
        <v>116</v>
      </c>
      <c r="B43" s="8"/>
      <c r="C43" s="8">
        <v>1</v>
      </c>
      <c r="D43" s="8">
        <v>2</v>
      </c>
      <c r="E43" s="8">
        <f t="shared" si="0"/>
        <v>3</v>
      </c>
      <c r="F43" s="10">
        <f>E43/$E$58</f>
        <v>6.7264573991031393E-4</v>
      </c>
    </row>
    <row r="44" spans="1:6" x14ac:dyDescent="0.25">
      <c r="A44" s="7" t="s">
        <v>114</v>
      </c>
      <c r="B44" s="8">
        <v>3</v>
      </c>
      <c r="C44" s="8"/>
      <c r="D44" s="8"/>
      <c r="E44" s="8">
        <f t="shared" si="0"/>
        <v>3</v>
      </c>
      <c r="F44" s="10">
        <f>E44/$E$58</f>
        <v>6.7264573991031393E-4</v>
      </c>
    </row>
    <row r="45" spans="1:6" x14ac:dyDescent="0.25">
      <c r="A45" s="7" t="s">
        <v>158</v>
      </c>
      <c r="B45" s="8">
        <v>1</v>
      </c>
      <c r="C45" s="8">
        <v>1</v>
      </c>
      <c r="D45" s="8"/>
      <c r="E45" s="8">
        <f t="shared" si="0"/>
        <v>2</v>
      </c>
      <c r="F45" s="10">
        <f>E45/$E$58</f>
        <v>4.4843049327354261E-4</v>
      </c>
    </row>
    <row r="46" spans="1:6" x14ac:dyDescent="0.25">
      <c r="A46" s="7" t="s">
        <v>125</v>
      </c>
      <c r="B46" s="8">
        <v>1</v>
      </c>
      <c r="C46" s="8">
        <v>1</v>
      </c>
      <c r="D46" s="8"/>
      <c r="E46" s="8">
        <f t="shared" si="0"/>
        <v>2</v>
      </c>
      <c r="F46" s="10">
        <f>E46/$E$58</f>
        <v>4.4843049327354261E-4</v>
      </c>
    </row>
    <row r="47" spans="1:6" x14ac:dyDescent="0.25">
      <c r="A47" s="7" t="s">
        <v>107</v>
      </c>
      <c r="B47" s="8"/>
      <c r="C47" s="8">
        <v>1</v>
      </c>
      <c r="D47" s="8">
        <v>1</v>
      </c>
      <c r="E47" s="8">
        <f t="shared" si="0"/>
        <v>2</v>
      </c>
      <c r="F47" s="10">
        <f>E47/$E$58</f>
        <v>4.4843049327354261E-4</v>
      </c>
    </row>
    <row r="48" spans="1:6" x14ac:dyDescent="0.25">
      <c r="A48" s="7" t="s">
        <v>136</v>
      </c>
      <c r="B48" s="8"/>
      <c r="C48" s="8"/>
      <c r="D48" s="8">
        <v>1</v>
      </c>
      <c r="E48" s="8">
        <f t="shared" si="0"/>
        <v>1</v>
      </c>
      <c r="F48" s="10">
        <f>E48/$E$58</f>
        <v>2.242152466367713E-4</v>
      </c>
    </row>
    <row r="49" spans="1:6" x14ac:dyDescent="0.25">
      <c r="A49" s="7" t="s">
        <v>161</v>
      </c>
      <c r="B49" s="8"/>
      <c r="C49" s="8"/>
      <c r="D49" s="8">
        <v>1</v>
      </c>
      <c r="E49" s="8">
        <f t="shared" si="0"/>
        <v>1</v>
      </c>
      <c r="F49" s="10">
        <f>E49/$E$58</f>
        <v>2.242152466367713E-4</v>
      </c>
    </row>
    <row r="50" spans="1:6" x14ac:dyDescent="0.25">
      <c r="A50" s="7" t="s">
        <v>137</v>
      </c>
      <c r="B50" s="8"/>
      <c r="C50" s="8">
        <v>1</v>
      </c>
      <c r="D50" s="8"/>
      <c r="E50" s="8">
        <f t="shared" si="0"/>
        <v>1</v>
      </c>
      <c r="F50" s="10">
        <f>E50/$E$58</f>
        <v>2.242152466367713E-4</v>
      </c>
    </row>
    <row r="51" spans="1:6" x14ac:dyDescent="0.25">
      <c r="A51" s="7" t="s">
        <v>131</v>
      </c>
      <c r="B51" s="8"/>
      <c r="C51" s="8">
        <v>1</v>
      </c>
      <c r="D51" s="8"/>
      <c r="E51" s="8">
        <f t="shared" si="0"/>
        <v>1</v>
      </c>
      <c r="F51" s="10">
        <f>E51/$E$58</f>
        <v>2.242152466367713E-4</v>
      </c>
    </row>
    <row r="52" spans="1:6" x14ac:dyDescent="0.25">
      <c r="A52" s="7" t="s">
        <v>155</v>
      </c>
      <c r="B52" s="8"/>
      <c r="C52" s="8"/>
      <c r="D52" s="8">
        <v>1</v>
      </c>
      <c r="E52" s="8">
        <f t="shared" si="0"/>
        <v>1</v>
      </c>
      <c r="F52" s="10">
        <f>E52/$E$58</f>
        <v>2.242152466367713E-4</v>
      </c>
    </row>
    <row r="53" spans="1:6" x14ac:dyDescent="0.25">
      <c r="A53" s="7" t="s">
        <v>159</v>
      </c>
      <c r="B53" s="8"/>
      <c r="C53" s="8">
        <v>1</v>
      </c>
      <c r="D53" s="8"/>
      <c r="E53" s="8">
        <f t="shared" si="0"/>
        <v>1</v>
      </c>
      <c r="F53" s="10">
        <f>E53/$E$58</f>
        <v>2.242152466367713E-4</v>
      </c>
    </row>
    <row r="54" spans="1:6" x14ac:dyDescent="0.25">
      <c r="A54" s="7" t="s">
        <v>110</v>
      </c>
      <c r="B54" s="8"/>
      <c r="C54" s="8">
        <v>1</v>
      </c>
      <c r="D54" s="8"/>
      <c r="E54" s="8">
        <f t="shared" si="0"/>
        <v>1</v>
      </c>
      <c r="F54" s="10">
        <f>E54/$E$58</f>
        <v>2.242152466367713E-4</v>
      </c>
    </row>
    <row r="55" spans="1:6" x14ac:dyDescent="0.25">
      <c r="A55" s="7" t="s">
        <v>132</v>
      </c>
      <c r="B55" s="8"/>
      <c r="C55" s="8"/>
      <c r="D55" s="8">
        <v>1</v>
      </c>
      <c r="E55" s="8">
        <f t="shared" si="0"/>
        <v>1</v>
      </c>
      <c r="F55" s="10">
        <f>E55/$E$58</f>
        <v>2.242152466367713E-4</v>
      </c>
    </row>
    <row r="56" spans="1:6" x14ac:dyDescent="0.25">
      <c r="A56" s="7" t="s">
        <v>160</v>
      </c>
      <c r="B56" s="8"/>
      <c r="C56" s="8">
        <v>1</v>
      </c>
      <c r="D56" s="8"/>
      <c r="E56" s="8">
        <f t="shared" si="0"/>
        <v>1</v>
      </c>
      <c r="F56" s="10">
        <f>E56/$E$58</f>
        <v>2.242152466367713E-4</v>
      </c>
    </row>
    <row r="57" spans="1:6" x14ac:dyDescent="0.25">
      <c r="A57" s="7" t="s">
        <v>140</v>
      </c>
      <c r="B57" s="8"/>
      <c r="C57" s="8"/>
      <c r="D57" s="8">
        <v>1</v>
      </c>
      <c r="E57" s="8">
        <f t="shared" si="0"/>
        <v>1</v>
      </c>
      <c r="F57" s="10">
        <f>E57/$E$58</f>
        <v>2.242152466367713E-4</v>
      </c>
    </row>
    <row r="58" spans="1:6" x14ac:dyDescent="0.25">
      <c r="A58" s="11" t="s">
        <v>15</v>
      </c>
      <c r="B58" s="12">
        <f>SUM(B9:B57)</f>
        <v>931</v>
      </c>
      <c r="C58" s="12">
        <f>SUM(C9:C57)</f>
        <v>2542</v>
      </c>
      <c r="D58" s="12">
        <f>SUM(D9:D57)</f>
        <v>987</v>
      </c>
      <c r="E58" s="12">
        <f>SUM(E9:E57)</f>
        <v>4460</v>
      </c>
      <c r="F58" s="14">
        <f>SUM(F9:F57)</f>
        <v>0.99999999999999978</v>
      </c>
    </row>
    <row r="59" spans="1:6" s="4" customFormat="1" x14ac:dyDescent="0.25">
      <c r="B59" s="17"/>
      <c r="C59" s="17"/>
      <c r="D59" s="17"/>
      <c r="E59" s="17"/>
    </row>
    <row r="60" spans="1:6" x14ac:dyDescent="0.25">
      <c r="A60" s="15" t="s">
        <v>139</v>
      </c>
      <c r="B60" s="18"/>
      <c r="C60" s="18"/>
      <c r="D60" s="18"/>
      <c r="E60" s="18"/>
    </row>
    <row r="61" spans="1:6" x14ac:dyDescent="0.25">
      <c r="A61" s="16" t="s">
        <v>165</v>
      </c>
    </row>
  </sheetData>
  <sheetProtection selectLockedCells="1" selectUnlockedCells="1"/>
  <mergeCells count="5">
    <mergeCell ref="A1:F1"/>
    <mergeCell ref="A2:F2"/>
    <mergeCell ref="A3:F3"/>
    <mergeCell ref="A6:F6"/>
    <mergeCell ref="A4:F4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 Kritsch Junior</cp:lastModifiedBy>
  <cp:lastPrinted>2020-05-08T19:12:39Z</cp:lastPrinted>
  <dcterms:created xsi:type="dcterms:W3CDTF">2018-12-28T13:45:09Z</dcterms:created>
  <dcterms:modified xsi:type="dcterms:W3CDTF">2025-04-17T15:57:07Z</dcterms:modified>
</cp:coreProperties>
</file>