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0" windowWidth="21840" windowHeight="9735" tabRatio="689"/>
  </bookViews>
  <sheets>
    <sheet name="Consolidado da Fundação" sheetId="13" r:id="rId1"/>
    <sheet name="Atos Infracionais por Artigo" sheetId="8" r:id="rId2"/>
    <sheet name="Ato Infracional x Faixa Etária" sheetId="9" r:id="rId3"/>
  </sheet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Etária'!$A$7:$F$58</definedName>
    <definedName name="_xlnm.Print_Titles" localSheetId="1">'Atos Infracionais por Artigo'!$1:$7</definedName>
  </definedNames>
  <calcPr calcId="145621"/>
</workbook>
</file>

<file path=xl/calcChain.xml><?xml version="1.0" encoding="utf-8"?>
<calcChain xmlns="http://schemas.openxmlformats.org/spreadsheetml/2006/main">
  <c r="E17" i="9" l="1"/>
  <c r="E16" i="9"/>
  <c r="L15" i="8"/>
  <c r="K15" i="8"/>
  <c r="M15" i="8" s="1"/>
  <c r="H15" i="8"/>
  <c r="L14" i="8"/>
  <c r="K14" i="8"/>
  <c r="H14" i="8"/>
  <c r="B58" i="8"/>
  <c r="C58" i="8"/>
  <c r="M14" i="8" l="1"/>
  <c r="E21" i="9"/>
  <c r="E20" i="9"/>
  <c r="L18" i="8"/>
  <c r="K18" i="8"/>
  <c r="M18" i="8" s="1"/>
  <c r="H18" i="8"/>
  <c r="L17" i="8"/>
  <c r="K17" i="8"/>
  <c r="H17" i="8"/>
  <c r="L16" i="8"/>
  <c r="K16" i="8"/>
  <c r="H16" i="8"/>
  <c r="M16" i="8" l="1"/>
  <c r="M17" i="8"/>
  <c r="E19" i="9"/>
  <c r="E22" i="9"/>
  <c r="L21" i="8"/>
  <c r="K21" i="8"/>
  <c r="H21" i="8"/>
  <c r="L20" i="8"/>
  <c r="K20" i="8"/>
  <c r="H20" i="8"/>
  <c r="M20" i="8" l="1"/>
  <c r="M21" i="8"/>
  <c r="E11" i="9"/>
  <c r="L19" i="8"/>
  <c r="K19" i="8"/>
  <c r="H19" i="8"/>
  <c r="M19" i="8" l="1"/>
  <c r="E15" i="9"/>
  <c r="L13" i="8"/>
  <c r="K13" i="8"/>
  <c r="H13" i="8"/>
  <c r="M13" i="8" l="1"/>
  <c r="E18" i="9"/>
  <c r="E14" i="9"/>
  <c r="L23" i="8"/>
  <c r="K23" i="8"/>
  <c r="H23" i="8"/>
  <c r="L22" i="8"/>
  <c r="K22" i="8"/>
  <c r="H22" i="8"/>
  <c r="M23" i="8" l="1"/>
  <c r="M22" i="8"/>
  <c r="E30" i="9"/>
  <c r="E29" i="9"/>
  <c r="L12" i="8"/>
  <c r="K12" i="8"/>
  <c r="H12" i="8"/>
  <c r="L11" i="8"/>
  <c r="K11" i="8"/>
  <c r="H11" i="8"/>
  <c r="M12" i="8" l="1"/>
  <c r="M11" i="8"/>
  <c r="E23" i="9"/>
  <c r="E13" i="9"/>
  <c r="E12" i="9"/>
  <c r="E10" i="9"/>
  <c r="L24" i="8"/>
  <c r="K24" i="8"/>
  <c r="H24" i="8"/>
  <c r="L29" i="8"/>
  <c r="K29" i="8"/>
  <c r="H29" i="8"/>
  <c r="L28" i="8"/>
  <c r="K28" i="8"/>
  <c r="H28" i="8"/>
  <c r="M28" i="8" l="1"/>
  <c r="M29" i="8"/>
  <c r="M24" i="8"/>
  <c r="L39" i="8"/>
  <c r="K39" i="8"/>
  <c r="H39" i="8"/>
  <c r="L38" i="8"/>
  <c r="K38" i="8"/>
  <c r="H38" i="8"/>
  <c r="L37" i="8"/>
  <c r="K37" i="8"/>
  <c r="H37" i="8"/>
  <c r="L36" i="8"/>
  <c r="K36" i="8"/>
  <c r="H36" i="8"/>
  <c r="L35" i="8"/>
  <c r="K35" i="8"/>
  <c r="H35" i="8"/>
  <c r="L34" i="8"/>
  <c r="K34" i="8"/>
  <c r="H34" i="8"/>
  <c r="L33" i="8"/>
  <c r="K33" i="8"/>
  <c r="H33" i="8"/>
  <c r="L32" i="8"/>
  <c r="K32" i="8"/>
  <c r="H32" i="8"/>
  <c r="L31" i="8"/>
  <c r="K31" i="8"/>
  <c r="H31" i="8"/>
  <c r="E33" i="9"/>
  <c r="E32" i="9"/>
  <c r="E31" i="9"/>
  <c r="E28" i="9"/>
  <c r="E27" i="9"/>
  <c r="B58" i="9"/>
  <c r="C58" i="9"/>
  <c r="D58" i="9"/>
  <c r="M31" i="8" l="1"/>
  <c r="M38" i="8"/>
  <c r="M36" i="8"/>
  <c r="M32" i="8"/>
  <c r="M35" i="8"/>
  <c r="M34" i="8"/>
  <c r="M39" i="8"/>
  <c r="M33" i="8"/>
  <c r="M37" i="8"/>
  <c r="E35" i="9"/>
  <c r="L40" i="8"/>
  <c r="K40" i="8"/>
  <c r="H40" i="8"/>
  <c r="M40" i="8" l="1"/>
  <c r="E39" i="9"/>
  <c r="L43" i="8"/>
  <c r="K43" i="8"/>
  <c r="H43" i="8"/>
  <c r="M43" i="8" l="1"/>
  <c r="E37" i="9"/>
  <c r="E36" i="9"/>
  <c r="E34" i="9"/>
  <c r="E26" i="9"/>
  <c r="L41" i="8" l="1"/>
  <c r="K41" i="8"/>
  <c r="H41" i="8"/>
  <c r="L30" i="8"/>
  <c r="K30" i="8"/>
  <c r="H30" i="8"/>
  <c r="M41" i="8" l="1"/>
  <c r="M30" i="8"/>
  <c r="E38" i="9"/>
  <c r="L27" i="8"/>
  <c r="K27" i="8"/>
  <c r="H27" i="8"/>
  <c r="M27" i="8" l="1"/>
  <c r="L42" i="8"/>
  <c r="K42" i="8"/>
  <c r="H42" i="8"/>
  <c r="E41" i="9"/>
  <c r="E42" i="9"/>
  <c r="M42" i="8" l="1"/>
  <c r="E49" i="9"/>
  <c r="E48" i="9"/>
  <c r="E47" i="9"/>
  <c r="E46" i="9"/>
  <c r="E45" i="9"/>
  <c r="E44" i="9"/>
  <c r="E43" i="9"/>
  <c r="L51" i="8"/>
  <c r="K51" i="8"/>
  <c r="H51" i="8"/>
  <c r="L50" i="8"/>
  <c r="K50" i="8"/>
  <c r="H50" i="8"/>
  <c r="L49" i="8"/>
  <c r="K49" i="8"/>
  <c r="H49" i="8"/>
  <c r="L48" i="8"/>
  <c r="K48" i="8"/>
  <c r="H48" i="8"/>
  <c r="L47" i="8"/>
  <c r="K47" i="8"/>
  <c r="H47" i="8"/>
  <c r="L46" i="8"/>
  <c r="K46" i="8"/>
  <c r="H46" i="8"/>
  <c r="M49" i="8" l="1"/>
  <c r="M48" i="8"/>
  <c r="M46" i="8"/>
  <c r="M50" i="8"/>
  <c r="M51" i="8"/>
  <c r="M47" i="8"/>
  <c r="E57" i="9"/>
  <c r="E56" i="9"/>
  <c r="E55" i="9"/>
  <c r="E54" i="9"/>
  <c r="E53" i="9"/>
  <c r="E52" i="9"/>
  <c r="E51" i="9"/>
  <c r="E50" i="9"/>
  <c r="E40" i="9"/>
  <c r="E25" i="9"/>
  <c r="E24" i="9"/>
  <c r="E9" i="9"/>
  <c r="E8" i="9"/>
  <c r="L53" i="8" l="1"/>
  <c r="K53" i="8"/>
  <c r="H53" i="8"/>
  <c r="L52" i="8"/>
  <c r="K52" i="8"/>
  <c r="H52" i="8"/>
  <c r="M53" i="8" l="1"/>
  <c r="M52" i="8"/>
  <c r="L57" i="8"/>
  <c r="K57" i="8"/>
  <c r="L56" i="8"/>
  <c r="K56" i="8"/>
  <c r="L55" i="8"/>
  <c r="K55" i="8"/>
  <c r="L54" i="8"/>
  <c r="K54" i="8"/>
  <c r="L45" i="8"/>
  <c r="K45" i="8"/>
  <c r="L44" i="8"/>
  <c r="K44" i="8"/>
  <c r="L26" i="8"/>
  <c r="K26" i="8"/>
  <c r="L25" i="8"/>
  <c r="K25" i="8"/>
  <c r="L10" i="8"/>
  <c r="K10" i="8"/>
  <c r="L9" i="8"/>
  <c r="K9" i="8"/>
  <c r="H57" i="8"/>
  <c r="H56" i="8"/>
  <c r="H55" i="8"/>
  <c r="H54" i="8"/>
  <c r="H45" i="8"/>
  <c r="H44" i="8"/>
  <c r="H26" i="8"/>
  <c r="H25" i="8"/>
  <c r="H10" i="8"/>
  <c r="H9" i="8"/>
  <c r="M54" i="8" l="1"/>
  <c r="M10" i="8"/>
  <c r="M26" i="8"/>
  <c r="M45" i="8"/>
  <c r="M55" i="8"/>
  <c r="M57" i="8"/>
  <c r="M9" i="8"/>
  <c r="M44" i="8"/>
  <c r="M56" i="8"/>
  <c r="M25" i="8"/>
  <c r="D58" i="8" l="1"/>
  <c r="E58" i="8"/>
  <c r="F58" i="8"/>
  <c r="G58" i="8"/>
  <c r="L8" i="8" l="1"/>
  <c r="K8" i="8"/>
  <c r="H8" i="8"/>
  <c r="K58" i="8" l="1"/>
  <c r="L58" i="8"/>
  <c r="H58" i="8"/>
  <c r="M8" i="8"/>
  <c r="E58" i="9"/>
  <c r="F16" i="9" l="1"/>
  <c r="F17" i="9"/>
  <c r="I14" i="8"/>
  <c r="I15" i="8"/>
  <c r="F20" i="9"/>
  <c r="F21" i="9"/>
  <c r="I17" i="8"/>
  <c r="I18" i="8"/>
  <c r="I21" i="8"/>
  <c r="I16" i="8"/>
  <c r="F22" i="9"/>
  <c r="F19" i="9"/>
  <c r="I19" i="8"/>
  <c r="I20" i="8"/>
  <c r="F15" i="9"/>
  <c r="F11" i="9"/>
  <c r="I23" i="8"/>
  <c r="I13" i="8"/>
  <c r="F14" i="9"/>
  <c r="F18" i="9"/>
  <c r="I12" i="8"/>
  <c r="I22" i="8"/>
  <c r="F29" i="9"/>
  <c r="F30" i="9"/>
  <c r="I24" i="8"/>
  <c r="I11" i="8"/>
  <c r="F10" i="9"/>
  <c r="F12" i="9"/>
  <c r="F13" i="9"/>
  <c r="F23" i="9"/>
  <c r="I28" i="8"/>
  <c r="I29" i="8"/>
  <c r="I32" i="8"/>
  <c r="I31" i="8"/>
  <c r="I39" i="8"/>
  <c r="I37" i="8"/>
  <c r="I35" i="8"/>
  <c r="I33" i="8"/>
  <c r="I38" i="8"/>
  <c r="I36" i="8"/>
  <c r="I34" i="8"/>
  <c r="F28" i="9"/>
  <c r="F33" i="9"/>
  <c r="F31" i="9"/>
  <c r="F32" i="9"/>
  <c r="F27" i="9"/>
  <c r="F39" i="9"/>
  <c r="F35" i="9"/>
  <c r="I43" i="8"/>
  <c r="I40" i="8"/>
  <c r="F38" i="9"/>
  <c r="F36" i="9"/>
  <c r="F37" i="9"/>
  <c r="F26" i="9"/>
  <c r="F34" i="9"/>
  <c r="I30" i="8"/>
  <c r="I41" i="8"/>
  <c r="I42" i="8"/>
  <c r="I27" i="8"/>
  <c r="F42" i="9"/>
  <c r="F41" i="9"/>
  <c r="F54" i="9"/>
  <c r="F47" i="9"/>
  <c r="F49" i="9"/>
  <c r="F46" i="9"/>
  <c r="F44" i="9"/>
  <c r="F43" i="9"/>
  <c r="F45" i="9"/>
  <c r="F48" i="9"/>
  <c r="I49" i="8"/>
  <c r="I47" i="8"/>
  <c r="I46" i="8"/>
  <c r="I51" i="8"/>
  <c r="I50" i="8"/>
  <c r="I48" i="8"/>
  <c r="F53" i="9"/>
  <c r="I52" i="8"/>
  <c r="I53" i="8"/>
  <c r="I44" i="8"/>
  <c r="I57" i="8"/>
  <c r="I9" i="8"/>
  <c r="I55" i="8"/>
  <c r="I25" i="8"/>
  <c r="I56" i="8"/>
  <c r="I10" i="8"/>
  <c r="I45" i="8"/>
  <c r="I26" i="8"/>
  <c r="I54" i="8"/>
  <c r="F50" i="9"/>
  <c r="F55" i="9"/>
  <c r="F56" i="9"/>
  <c r="F57" i="9"/>
  <c r="M58" i="8"/>
  <c r="F24" i="9"/>
  <c r="F52" i="9"/>
  <c r="I8" i="8"/>
  <c r="F25" i="9"/>
  <c r="F51" i="9"/>
  <c r="F9" i="9"/>
  <c r="F8" i="9"/>
  <c r="F40" i="9"/>
  <c r="N14" i="8" l="1"/>
  <c r="N15" i="8"/>
  <c r="N17" i="8"/>
  <c r="N18" i="8"/>
  <c r="N21" i="8"/>
  <c r="N16" i="8"/>
  <c r="N19" i="8"/>
  <c r="N20" i="8"/>
  <c r="N23" i="8"/>
  <c r="N13" i="8"/>
  <c r="N12" i="8"/>
  <c r="N22" i="8"/>
  <c r="N24" i="8"/>
  <c r="N11" i="8"/>
  <c r="N28" i="8"/>
  <c r="N29" i="8"/>
  <c r="N33" i="8"/>
  <c r="N31" i="8"/>
  <c r="N39" i="8"/>
  <c r="N37" i="8"/>
  <c r="N35" i="8"/>
  <c r="N36" i="8"/>
  <c r="N34" i="8"/>
  <c r="N32" i="8"/>
  <c r="N38" i="8"/>
  <c r="N43" i="8"/>
  <c r="N40" i="8"/>
  <c r="N30" i="8"/>
  <c r="N41" i="8"/>
  <c r="N42" i="8"/>
  <c r="N27" i="8"/>
  <c r="N51" i="8"/>
  <c r="N48" i="8"/>
  <c r="N47" i="8"/>
  <c r="N46" i="8"/>
  <c r="N50" i="8"/>
  <c r="N49" i="8"/>
  <c r="N52" i="8"/>
  <c r="N53" i="8"/>
  <c r="N9" i="8"/>
  <c r="N25" i="8"/>
  <c r="N56" i="8"/>
  <c r="N26" i="8"/>
  <c r="N54" i="8"/>
  <c r="N55" i="8"/>
  <c r="N45" i="8"/>
  <c r="N10" i="8"/>
  <c r="N57" i="8"/>
  <c r="N44" i="8"/>
  <c r="I58" i="8"/>
  <c r="F58" i="9"/>
  <c r="N8" i="8"/>
  <c r="N58" i="8" l="1"/>
</calcChain>
</file>

<file path=xl/sharedStrings.xml><?xml version="1.0" encoding="utf-8"?>
<sst xmlns="http://schemas.openxmlformats.org/spreadsheetml/2006/main" count="261" uniqueCount="167">
  <si>
    <t>ATO INFRACIONAL</t>
  </si>
  <si>
    <t>CENTRO DE ATENDIMENTO SOCIOEDUCATIVO AO ADOLESCENTE</t>
  </si>
  <si>
    <t>AIO - ASSESSORIA DE INTELIGÊNCIA ORGANIZACIONAL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</si>
  <si>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</si>
  <si>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</si>
  <si>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</si>
  <si>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</si>
  <si>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</si>
  <si>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</si>
  <si>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</si>
  <si>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</si>
  <si>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</si>
  <si>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Fonte: AIO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</si>
  <si>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</si>
  <si>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</si>
  <si>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</si>
  <si>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</si>
  <si>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</si>
  <si>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FUNDAÇÃO CASA - SP</t>
  </si>
  <si>
    <t>AIO  -  ASSESSORIA DE INTELIGÊNCIA ORGANIZACIONAL</t>
  </si>
  <si>
    <t>Rua Florêncio de Abreu, nº 848 - 5º andar - Luz - São Paulo/SP - CEP 01030-001 - Fone 2927-9152</t>
  </si>
  <si>
    <t>PROGRAMAS DE ATENDIMENTO</t>
  </si>
  <si>
    <t>31.12.2019</t>
  </si>
  <si>
    <t>31.12.2020</t>
  </si>
  <si>
    <t>31.12.2021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</si>
  <si>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</si>
  <si>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</si>
  <si>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</si>
  <si>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</si>
  <si>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</si>
  <si>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</si>
  <si>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</si>
  <si>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</si>
  <si>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</si>
  <si>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</si>
  <si>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</si>
  <si>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</si>
  <si>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ATENDIMENTO EXTERNO (CDP/Clínica/DP/Hospital/Residência)</t>
  </si>
  <si>
    <t>FEMININO</t>
  </si>
  <si>
    <t>TOTAL (com atendimento externo)</t>
  </si>
  <si>
    <t>Nº de Adolescentes</t>
  </si>
  <si>
    <t>REGIÃO DE MORADIA E DE CUMPRIMENTO</t>
  </si>
  <si>
    <t>TRÁFICO DE DROGAS</t>
  </si>
  <si>
    <t>Adolescentes por Região de Moradia</t>
  </si>
  <si>
    <t>Capital</t>
  </si>
  <si>
    <t>ROUBO QUALIFICADO</t>
  </si>
  <si>
    <t>Grande São Paulo</t>
  </si>
  <si>
    <t>ROUBO SIMPLES</t>
  </si>
  <si>
    <t>Interior</t>
  </si>
  <si>
    <t>FURTO QUALIFICADO</t>
  </si>
  <si>
    <t>Litoral</t>
  </si>
  <si>
    <t>FURTO</t>
  </si>
  <si>
    <t>Outros Estados</t>
  </si>
  <si>
    <t>ESTUPRO</t>
  </si>
  <si>
    <t>S/I</t>
  </si>
  <si>
    <t>HOMICÍDIO DOLOSO QUALIFICADO</t>
  </si>
  <si>
    <t>HOMICÍDIO SIMPLES</t>
  </si>
  <si>
    <t>Adolescentes por Região de Cumprimento</t>
  </si>
  <si>
    <t>LATROCÍNIO - ROUBO QUALIFICADO PELO RESULTADO MORTE</t>
  </si>
  <si>
    <t>RECEPTAÇÃO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</si>
  <si>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</si>
  <si>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</si>
  <si>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</si>
  <si>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</si>
  <si>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</si>
  <si>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</si>
  <si>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Atendimento Inicial  (Art. 175)  ( NAI )</t>
  </si>
  <si>
    <t xml:space="preserve">Atendimento Inicial / Internação Provisória (Art. 175 e Art. 108)   </t>
  </si>
  <si>
    <t>DRL - Guarujá</t>
  </si>
  <si>
    <t>Atendimento Inicial / Internação (Art. 175 e Art. 122)</t>
  </si>
  <si>
    <t>DRMC - Campinas</t>
  </si>
  <si>
    <t>Atendimento Inicial / Internação Provisória e Internação Sanção (Art. 175 e Arts. 108 e 122-III)</t>
  </si>
  <si>
    <t>DRMNO - Noroeste</t>
  </si>
  <si>
    <t>Atendimento Inicial / Internação Provisória e Internação Sanção / Internação (Art. 175, Arts. 108 e 122-III e Art. 122)</t>
  </si>
  <si>
    <t>DRMSE - Sudeste</t>
  </si>
  <si>
    <t>Internação (Art. 122)</t>
  </si>
  <si>
    <t>DRN - Ribeirão Preto</t>
  </si>
  <si>
    <t>Internação / Internação Sanção (Art. 122 e Art. 122-III)</t>
  </si>
  <si>
    <t>DRO - Marília</t>
  </si>
  <si>
    <t>Internação Provisória e Internação Sanção (Arts. 108 e 122-III)</t>
  </si>
  <si>
    <t>DRS - Iaras</t>
  </si>
  <si>
    <t>Internação Provisória e Internação Sanção / Internação (Art. 108 e Art. 122-III, e Art. 122 )</t>
  </si>
  <si>
    <t>DRVP - Jacareí</t>
  </si>
  <si>
    <t>Semiliberdade (Art. 120)</t>
  </si>
  <si>
    <t>TOTAL (distribuidos em 46 municípios, incluindo a Capital)</t>
  </si>
  <si>
    <t xml:space="preserve"> sendo que 0 centros de atendimento são gestão compartilhada.</t>
  </si>
  <si>
    <t>FUNDAÇÃO</t>
  </si>
  <si>
    <t>COR DE PELE</t>
  </si>
  <si>
    <t>Atendimento Inicial</t>
  </si>
  <si>
    <t>(Art. 175)</t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</si>
  <si>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</si>
  <si>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t>Internação Sanção</t>
  </si>
  <si>
    <t>(Art. 122-III)</t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</si>
  <si>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</si>
  <si>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</si>
  <si>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</si>
  <si>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Série de</t>
  </si>
  <si>
    <t>Referência</t>
  </si>
  <si>
    <t>(Matriculados)</t>
  </si>
  <si>
    <t>AMARELA</t>
  </si>
  <si>
    <t>EF - Ciclo I</t>
  </si>
  <si>
    <t>BRANCA</t>
  </si>
  <si>
    <t>EF - Ciclo II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</si>
  <si>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</si>
  <si>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</si>
  <si>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</si>
  <si>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</si>
  <si>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</si>
  <si>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</si>
  <si>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</si>
  <si>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</si>
  <si>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</si>
  <si>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</si>
  <si>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</si>
  <si>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</si>
  <si>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</si>
  <si>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</si>
  <si>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</si>
  <si>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</si>
  <si>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RESIDÊNCIA - COVID-19 PROV. CSM Nº 2546_2020</t>
  </si>
  <si>
    <t>AMEAÇA</t>
  </si>
  <si>
    <t>HOMICÍDIO DOLOSO QUALIFICADO TENTADO</t>
  </si>
  <si>
    <t>ROUBO QUALIFICADO TENTADO</t>
  </si>
  <si>
    <t>LESÃO CORPORAL LEVE</t>
  </si>
  <si>
    <t>LESÃO CORPORAL DOLOSA</t>
  </si>
  <si>
    <t>HOMICÍDIO DOLOSO</t>
  </si>
  <si>
    <t>HOMICÍDIO SIMPLES TENTADO</t>
  </si>
  <si>
    <t>PORTE DE ARMA DE FOGO</t>
  </si>
  <si>
    <t>OUTROS</t>
  </si>
  <si>
    <t>LATROCÍNIO - ROUBO QUALIFICADO PELO RESULTADO MORTE TENTADO</t>
  </si>
  <si>
    <t>ROUBO SIMPLES TENTADO</t>
  </si>
  <si>
    <t>HOMICÍDIO DOLOSO TENTADO</t>
  </si>
  <si>
    <t>HOMICÍDIO DOLOSO PRIVILEGIADO</t>
  </si>
  <si>
    <t>PORTE OU USO DE DROGAS</t>
  </si>
  <si>
    <t>DESCUMPRIMENTO DE MEDIDA JUDICIAL</t>
  </si>
  <si>
    <t>ESTUPRO QUALIFICADO</t>
  </si>
  <si>
    <t>SEQUESTRO OU CARCERE PRIVADO</t>
  </si>
  <si>
    <t>EXTORSÃO MEDIANTE SEQÜESTRO</t>
  </si>
  <si>
    <t>DANO</t>
  </si>
  <si>
    <t>EXTORSÃO</t>
  </si>
  <si>
    <t>TORTURA</t>
  </si>
  <si>
    <t>RECEPTAÇÃO QUALIFICADA</t>
  </si>
  <si>
    <t>FURTO QUALIFICADO TENTADO</t>
  </si>
  <si>
    <t>ASSOCIAÇÃO CRIMINOSA</t>
  </si>
  <si>
    <t>EXTORSÃO MEDIANTE SEQÜESTRO QUALIFICADA</t>
  </si>
  <si>
    <t>DESOBEDIÊNCIA</t>
  </si>
  <si>
    <t>RESISTÊNCIA</t>
  </si>
  <si>
    <t>DANO QUALIFICADO</t>
  </si>
  <si>
    <t>HOMICÍDIO DOLOSO PRIVILEGIADO TENTADO</t>
  </si>
  <si>
    <t>VIAS DE FATO</t>
  </si>
  <si>
    <t>FALSIDADE IDEOLÓGICA</t>
  </si>
  <si>
    <t>ATENTADO VIOLENTO AO PUDOR</t>
  </si>
  <si>
    <t>MAUS-TRATOS QUALIFICADO</t>
  </si>
  <si>
    <t>DESACATO</t>
  </si>
  <si>
    <r>
      <t>21</t>
    </r>
    <r>
      <rPr>
        <vertAlign val="superscript"/>
        <sz val="11"/>
        <color rgb="FF000000"/>
        <rFont val="Calibri"/>
        <family val="2"/>
        <scheme val="minor"/>
      </rPr>
      <t>+</t>
    </r>
  </si>
  <si>
    <t>LESÃO CORPORAL DOLOSA QUALIFICADA</t>
  </si>
  <si>
    <t>ADULTERAÇÃO DE SINAL IDENTIFICADOR DE VEÍCULO AUTOMOTOR</t>
  </si>
  <si>
    <t>DIRIGIR SEM HABILITAÇÃO</t>
  </si>
  <si>
    <t>FURTO SIMPLES TENTADO</t>
  </si>
  <si>
    <t>CALÚNIA, DIFAMAÇÃO E INJÚRIA</t>
  </si>
  <si>
    <t>BOLETIM ESTATÍSTICO DIÁRIO DA FUNDAÇÃO CASA - POSIÇÃO 08/12/2022 - 10h15</t>
  </si>
  <si>
    <t>08.12.2022</t>
  </si>
  <si>
    <t>ATOS INFRACIONAIS POR ARTIGO DO ECA - POSIÇÃO EM 08.12.2022</t>
  </si>
  <si>
    <t>POSIÇÃO:- CORTE AIO 08.12.2022</t>
  </si>
  <si>
    <t>ATOS INFRACIONAIS POR FAIXA ETÁRIA - POSIÇÃO EM 08.12.2022</t>
  </si>
  <si>
    <t>POSIÇÃO:- CORTE AIO 8.12.2022</t>
  </si>
  <si>
    <t>ESTELIONATO E OUTRAS FRAUDES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</si>
</sst>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_(* #,##0.00_);_(* \(#,##0.00\);_(* &quot;-&quot;??_);_(@_)"/>
  </numFmts>
  <fonts count="36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3.5"/>
      <name val="Calibri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b/>
      <sz val="10"/>
      <color rgb="FFFF0000"/>
      <name val="Garamond (W1)"/>
      <family val="1"/>
    </font>
    <font>
      <b/>
      <sz val="10"/>
      <name val="Garamond (W1)"/>
      <family val="1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C000"/>
        <bgColor rgb="FFDDEBF7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4" fillId="0" borderId="0" applyFont="0" applyFill="0" applyBorder="0" applyAlignment="0" applyProtection="0"/>
    <xf numFmtId="0" fontId="13" fillId="0" borderId="0"/>
    <xf numFmtId="0" fontId="4" fillId="0" borderId="0"/>
    <xf numFmtId="0" fontId="14" fillId="0" borderId="0"/>
    <xf numFmtId="0" fontId="15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>
      <alignment wrapText="1"/>
    </xf>
    <xf numFmtId="0" fontId="4" fillId="0" borderId="0">
      <alignment wrapText="1"/>
    </xf>
    <xf numFmtId="0" fontId="14" fillId="0" borderId="0"/>
    <xf numFmtId="0" fontId="13" fillId="0" borderId="0"/>
    <xf numFmtId="0" fontId="12" fillId="0" borderId="0"/>
    <xf numFmtId="0" fontId="9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59">
    <xf numFmtId="0" fontId="0" fillId="0" borderId="0" xfId="0"/>
    <xf numFmtId="0" fontId="3" fillId="0" borderId="0" xfId="4" applyFont="1" applyFill="1"/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4" applyFont="1" applyFill="1" applyBorder="1"/>
    <xf numFmtId="0" fontId="3" fillId="0" borderId="1" xfId="4" applyNumberFormat="1" applyFont="1" applyFill="1" applyBorder="1" applyAlignment="1">
      <alignment horizontal="center"/>
    </xf>
    <xf numFmtId="0" fontId="3" fillId="3" borderId="1" xfId="4" applyNumberFormat="1" applyFont="1" applyFill="1" applyBorder="1" applyAlignment="1">
      <alignment horizontal="center"/>
    </xf>
    <xf numFmtId="10" fontId="3" fillId="0" borderId="1" xfId="22" applyNumberFormat="1" applyFont="1" applyFill="1" applyBorder="1" applyAlignment="1">
      <alignment horizontal="center"/>
    </xf>
    <xf numFmtId="0" fontId="6" fillId="0" borderId="1" xfId="4" applyFont="1" applyFill="1" applyBorder="1"/>
    <xf numFmtId="0" fontId="6" fillId="0" borderId="1" xfId="4" applyNumberFormat="1" applyFont="1" applyFill="1" applyBorder="1" applyAlignment="1">
      <alignment horizontal="center"/>
    </xf>
    <xf numFmtId="0" fontId="6" fillId="3" borderId="1" xfId="4" applyNumberFormat="1" applyFont="1" applyFill="1" applyBorder="1" applyAlignment="1">
      <alignment horizontal="center"/>
    </xf>
    <xf numFmtId="10" fontId="6" fillId="0" borderId="1" xfId="28" applyNumberFormat="1" applyFont="1" applyFill="1" applyBorder="1" applyAlignment="1">
      <alignment horizontal="center"/>
    </xf>
    <xf numFmtId="0" fontId="5" fillId="0" borderId="0" xfId="19" applyFont="1" applyBorder="1" applyAlignment="1" applyProtection="1">
      <alignment horizontal="left" vertical="center"/>
    </xf>
    <xf numFmtId="0" fontId="3" fillId="0" borderId="0" xfId="4" applyFont="1" applyAlignment="1">
      <alignment horizontal="center"/>
    </xf>
    <xf numFmtId="0" fontId="11" fillId="0" borderId="0" xfId="4" applyFont="1" applyBorder="1" applyAlignment="1">
      <alignment horizontal="left" vertical="center" wrapText="1"/>
    </xf>
    <xf numFmtId="0" fontId="3" fillId="0" borderId="0" xfId="4" applyFont="1"/>
    <xf numFmtId="0" fontId="3" fillId="4" borderId="2" xfId="4" applyNumberFormat="1" applyFont="1" applyFill="1" applyBorder="1" applyAlignment="1">
      <alignment horizontal="center"/>
    </xf>
    <xf numFmtId="0" fontId="3" fillId="4" borderId="0" xfId="4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1" fillId="0" borderId="0" xfId="0" applyNumberFormat="1" applyFont="1" applyFill="1" applyBorder="1" applyAlignment="1" applyProtection="1">
      <alignment vertical="center" readingOrder="1"/>
      <protection hidden="1"/>
    </xf>
    <xf numFmtId="0" fontId="22" fillId="0" borderId="0" xfId="0" applyNumberFormat="1" applyFont="1" applyFill="1" applyBorder="1" applyAlignment="1" applyProtection="1">
      <alignment vertical="center" readingOrder="1"/>
      <protection hidden="1"/>
    </xf>
    <xf numFmtId="0" fontId="25" fillId="0" borderId="0" xfId="3" applyFont="1" applyBorder="1" applyAlignment="1" applyProtection="1">
      <alignment horizontal="center" vertical="center"/>
      <protection hidden="1"/>
    </xf>
    <xf numFmtId="0" fontId="26" fillId="0" borderId="0" xfId="3" applyFont="1" applyFill="1" applyAlignment="1" applyProtection="1">
      <alignment horizontal="center" vertical="center"/>
      <protection hidden="1"/>
    </xf>
    <xf numFmtId="0" fontId="26" fillId="0" borderId="0" xfId="3" applyFont="1" applyAlignment="1" applyProtection="1">
      <alignment horizontal="center" vertical="center"/>
      <protection hidden="1"/>
    </xf>
    <xf numFmtId="0" fontId="25" fillId="0" borderId="0" xfId="3" applyFont="1" applyAlignment="1" applyProtection="1">
      <alignment horizontal="center" vertical="center"/>
      <protection hidden="1"/>
    </xf>
    <xf numFmtId="0" fontId="26" fillId="0" borderId="0" xfId="3" applyFont="1" applyFill="1" applyBorder="1" applyAlignment="1" applyProtection="1">
      <alignment horizontal="center" vertical="center"/>
      <protection hidden="1"/>
    </xf>
    <xf numFmtId="0" fontId="26" fillId="0" borderId="0" xfId="3" applyFont="1" applyBorder="1" applyAlignment="1" applyProtection="1">
      <alignment horizontal="center" vertical="center"/>
      <protection hidden="1"/>
    </xf>
    <xf numFmtId="0" fontId="5" fillId="0" borderId="0" xfId="3" applyFont="1" applyBorder="1" applyAlignment="1" applyProtection="1">
      <alignment vertical="center"/>
      <protection hidden="1"/>
    </xf>
    <xf numFmtId="0" fontId="25" fillId="0" borderId="0" xfId="3" applyFont="1" applyFill="1" applyAlignment="1" applyProtection="1">
      <alignment horizontal="center" vertical="center"/>
      <protection hidden="1"/>
    </xf>
    <xf numFmtId="0" fontId="0" fillId="0" borderId="14" xfId="0" applyBorder="1"/>
    <xf numFmtId="0" fontId="32" fillId="0" borderId="14" xfId="0" applyFont="1" applyBorder="1"/>
    <xf numFmtId="0" fontId="25" fillId="0" borderId="0" xfId="3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6" borderId="14" xfId="0" applyFont="1" applyFill="1" applyBorder="1" applyAlignment="1">
      <alignment horizontal="center" vertical="center"/>
    </xf>
    <xf numFmtId="0" fontId="27" fillId="6" borderId="15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10" fontId="28" fillId="0" borderId="13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0" fontId="0" fillId="0" borderId="18" xfId="0" applyNumberFormat="1" applyBorder="1" applyAlignment="1">
      <alignment horizontal="center" vertical="center"/>
    </xf>
    <xf numFmtId="10" fontId="28" fillId="0" borderId="18" xfId="0" applyNumberFormat="1" applyFont="1" applyBorder="1" applyAlignment="1">
      <alignment horizontal="center" vertical="center"/>
    </xf>
    <xf numFmtId="0" fontId="28" fillId="6" borderId="16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/>
    </xf>
    <xf numFmtId="0" fontId="29" fillId="0" borderId="0" xfId="0" applyFont="1"/>
    <xf numFmtId="0" fontId="0" fillId="0" borderId="14" xfId="0" applyBorder="1" applyAlignment="1">
      <alignment vertical="center"/>
    </xf>
    <xf numFmtId="10" fontId="0" fillId="0" borderId="15" xfId="0" applyNumberFormat="1" applyBorder="1" applyAlignment="1">
      <alignment horizontal="center" vertical="center"/>
    </xf>
    <xf numFmtId="10" fontId="25" fillId="0" borderId="1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0" fontId="28" fillId="0" borderId="15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10" fontId="25" fillId="0" borderId="18" xfId="0" applyNumberFormat="1" applyFont="1" applyBorder="1" applyAlignment="1">
      <alignment horizontal="center" vertical="center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0" fontId="28" fillId="0" borderId="14" xfId="0" applyFont="1" applyBorder="1"/>
    <xf numFmtId="0" fontId="0" fillId="0" borderId="0" xfId="0" applyAlignment="1">
      <alignment horizontal="center" vertical="top" wrapText="1"/>
    </xf>
    <xf numFmtId="9" fontId="0" fillId="0" borderId="15" xfId="0" applyNumberForma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31" fillId="5" borderId="0" xfId="0" applyFont="1" applyFill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10" fontId="28" fillId="0" borderId="15" xfId="0" applyNumberFormat="1" applyFont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7" fillId="6" borderId="16" xfId="0" applyFont="1" applyFill="1" applyBorder="1" applyAlignment="1">
      <alignment horizontal="center"/>
    </xf>
    <xf numFmtId="0" fontId="27" fillId="6" borderId="17" xfId="0" applyFont="1" applyFill="1" applyBorder="1" applyAlignment="1">
      <alignment horizontal="center"/>
    </xf>
    <xf numFmtId="0" fontId="27" fillId="6" borderId="18" xfId="0" applyFont="1" applyFill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5" borderId="13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27" fillId="6" borderId="17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34" fillId="7" borderId="11" xfId="0" applyFont="1" applyFill="1" applyBorder="1" applyAlignment="1">
      <alignment horizontal="center" vertical="center" wrapText="1"/>
    </xf>
    <xf numFmtId="0" fontId="34" fillId="7" borderId="14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 readingOrder="1"/>
    </xf>
    <xf numFmtId="0" fontId="30" fillId="5" borderId="10" xfId="0" applyFont="1" applyFill="1" applyBorder="1" applyAlignment="1">
      <alignment horizontal="center" vertical="center" readingOrder="1"/>
    </xf>
    <xf numFmtId="0" fontId="0" fillId="0" borderId="21" xfId="0" applyBorder="1"/>
    <xf numFmtId="0" fontId="27" fillId="6" borderId="16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30" fillId="6" borderId="15" xfId="0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7" fillId="6" borderId="17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9" fillId="6" borderId="0" xfId="0" applyFont="1" applyFill="1" applyAlignment="1">
      <alignment horizontal="center" vertical="center" wrapText="1"/>
    </xf>
    <xf numFmtId="0" fontId="29" fillId="6" borderId="17" xfId="0" applyFont="1" applyFill="1" applyBorder="1" applyAlignment="1">
      <alignment horizontal="center" vertical="center" wrapText="1"/>
    </xf>
    <xf numFmtId="9" fontId="29" fillId="6" borderId="15" xfId="0" applyNumberFormat="1" applyFont="1" applyFill="1" applyBorder="1" applyAlignment="1">
      <alignment horizontal="center" vertical="center" wrapText="1"/>
    </xf>
    <xf numFmtId="9" fontId="29" fillId="6" borderId="18" xfId="0" applyNumberFormat="1" applyFont="1" applyFill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/>
    </xf>
    <xf numFmtId="0" fontId="16" fillId="0" borderId="0" xfId="19" applyFont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7" fillId="0" borderId="3" xfId="4" applyFont="1" applyFill="1" applyBorder="1" applyAlignment="1">
      <alignment horizontal="center"/>
    </xf>
    <xf numFmtId="0" fontId="7" fillId="0" borderId="4" xfId="4" applyFont="1" applyFill="1" applyBorder="1" applyAlignment="1">
      <alignment horizontal="center"/>
    </xf>
    <xf numFmtId="0" fontId="7" fillId="0" borderId="5" xfId="4" applyFont="1" applyFill="1" applyBorder="1" applyAlignment="1">
      <alignment horizontal="center"/>
    </xf>
  </cellXfs>
  <cellStyles count="41">
    <cellStyle name="Euro" xfId="1"/>
    <cellStyle name="Normal" xfId="0" builtinId="0"/>
    <cellStyle name="Normal 2" xfId="2"/>
    <cellStyle name="Normal 2 2" xfId="3"/>
    <cellStyle name="Normal 2 2 2" xfId="4"/>
    <cellStyle name="Normal 2 2 2 2" xfId="5"/>
    <cellStyle name="Normal 2 2 3" xfId="6"/>
    <cellStyle name="Normal 2 2 4" xfId="7"/>
    <cellStyle name="Normal 2 3" xfId="8"/>
    <cellStyle name="Normal 2 3 2" xfId="40"/>
    <cellStyle name="Normal 2 4" xfId="9"/>
    <cellStyle name="Normal 2 4 5" xfId="10"/>
    <cellStyle name="Normal 2 4 5 2" xfId="11"/>
    <cellStyle name="Normal 2 4 5 2 2" xfId="12"/>
    <cellStyle name="Normal 2 5" xfId="37"/>
    <cellStyle name="Normal 3" xfId="13"/>
    <cellStyle name="Normal 3 2" xfId="14"/>
    <cellStyle name="Normal 3 2 2" xfId="15"/>
    <cellStyle name="Normal 3 3" xfId="16"/>
    <cellStyle name="Normal 3 4" xfId="38"/>
    <cellStyle name="Normal 4" xfId="17"/>
    <cellStyle name="Normal 4 2" xfId="18"/>
    <cellStyle name="Normal 4 3" xfId="39"/>
    <cellStyle name="Normal 5" xfId="19"/>
    <cellStyle name="Porcentagem 10" xfId="20"/>
    <cellStyle name="Porcentagem 10 2" xfId="21"/>
    <cellStyle name="Porcentagem 10 2 2" xfId="22"/>
    <cellStyle name="Porcentagem 2" xfId="23"/>
    <cellStyle name="Porcentagem 2 2" xfId="24"/>
    <cellStyle name="Porcentagem 2 3" xfId="25"/>
    <cellStyle name="Porcentagem 2 3 2" xfId="26"/>
    <cellStyle name="Porcentagem 2 3 2 2" xfId="27"/>
    <cellStyle name="Porcentagem 2 4" xfId="28"/>
    <cellStyle name="Porcentagem 3" xfId="29"/>
    <cellStyle name="Porcentagem 3 2" xfId="30"/>
    <cellStyle name="Porcentagem 4" xfId="31"/>
    <cellStyle name="Porcentagem 4 2" xfId="32"/>
    <cellStyle name="Porcentagem 5" xfId="33"/>
    <cellStyle name="Porcentagem 6" xfId="34"/>
    <cellStyle name="Separador de milhares 2" xfId="35"/>
    <cellStyle name="Separador de milhares 3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7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3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171450</xdr:rowOff>
    </xdr:to>
    <xdr:pic>
      <xdr:nvPicPr>
        <xdr:cNvPr id="22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171450</xdr:rowOff>
    </xdr:to>
    <xdr:pic>
      <xdr:nvPicPr>
        <xdr:cNvPr id="230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104775</xdr:rowOff>
    </xdr:to>
    <xdr:pic>
      <xdr:nvPicPr>
        <xdr:cNvPr id="319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showGridLines="0" tabSelected="1" workbookViewId="0">
      <selection sqref="A1:K1"/>
    </sheetView>
  </sheetViews>
  <sheetFormatPr defaultColWidth="0" defaultRowHeight="12.75"/>
  <cols>
    <col min="1" max="1" width="56.140625" style="32" customWidth="1"/>
    <col min="2" max="5" width="12.7109375" style="32" customWidth="1"/>
    <col min="6" max="6" width="13.7109375" style="32" customWidth="1"/>
    <col min="7" max="7" width="19.42578125" style="32" bestFit="1" customWidth="1"/>
    <col min="8" max="8" width="10.7109375" style="32" bestFit="1" customWidth="1"/>
    <col min="9" max="9" width="11.140625" style="32" bestFit="1" customWidth="1"/>
    <col min="10" max="10" width="14.28515625" style="32" customWidth="1"/>
    <col min="11" max="11" width="11.42578125" style="32" customWidth="1"/>
    <col min="12" max="12" width="2.28515625" style="32" customWidth="1"/>
    <col min="13" max="14" width="0.140625" style="30" hidden="1" customWidth="1"/>
    <col min="15" max="15" width="0.140625" style="31" hidden="1" customWidth="1"/>
    <col min="16" max="16384" width="9.140625" style="32" hidden="1"/>
  </cols>
  <sheetData>
    <row r="1" spans="1:15" s="24" customFormat="1" ht="18" customHeight="1">
      <c r="A1" s="123" t="s">
        <v>18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21"/>
      <c r="M1" s="22"/>
      <c r="N1" s="23"/>
      <c r="O1" s="23"/>
    </row>
    <row r="2" spans="1:15" s="24" customFormat="1" ht="12.75" customHeight="1">
      <c r="A2" s="125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25"/>
      <c r="M2" s="26"/>
      <c r="N2" s="23"/>
      <c r="O2" s="23"/>
    </row>
    <row r="3" spans="1:15" s="24" customFormat="1" ht="18" customHeight="1">
      <c r="A3" s="127" t="s">
        <v>19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21"/>
      <c r="M3" s="22"/>
      <c r="N3" s="23"/>
      <c r="O3" s="23"/>
    </row>
    <row r="4" spans="1:15" s="24" customFormat="1" ht="12.75" customHeight="1" thickBot="1">
      <c r="A4" s="129" t="s">
        <v>20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M4" s="23"/>
      <c r="N4" s="23"/>
      <c r="O4" s="23"/>
    </row>
    <row r="5" spans="1:15" s="24" customFormat="1" ht="15.75">
      <c r="A5" s="131" t="s">
        <v>160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27"/>
      <c r="M5" s="28"/>
      <c r="N5" s="23"/>
      <c r="O5" s="23"/>
    </row>
    <row r="6" spans="1:15" ht="12.75" customHeight="1">
      <c r="A6" s="41"/>
      <c r="B6" s="42"/>
      <c r="C6" s="42"/>
      <c r="D6" s="42"/>
      <c r="E6" s="42"/>
      <c r="F6" s="42"/>
      <c r="G6" s="42"/>
      <c r="H6" s="42"/>
      <c r="I6" s="42"/>
      <c r="J6" s="42"/>
      <c r="K6" s="95"/>
      <c r="L6" s="29"/>
    </row>
    <row r="7" spans="1:15" ht="15" customHeight="1">
      <c r="A7" s="102" t="s">
        <v>21</v>
      </c>
      <c r="B7" s="101" t="s">
        <v>22</v>
      </c>
      <c r="C7" s="101" t="s">
        <v>23</v>
      </c>
      <c r="D7" s="101" t="s">
        <v>24</v>
      </c>
      <c r="E7" s="43" t="s">
        <v>161</v>
      </c>
      <c r="F7" s="45"/>
      <c r="G7" s="100" t="s">
        <v>25</v>
      </c>
      <c r="H7" s="101" t="s">
        <v>24</v>
      </c>
      <c r="I7" s="43" t="s">
        <v>161</v>
      </c>
      <c r="J7" s="46" t="s">
        <v>26</v>
      </c>
      <c r="K7" s="47" t="s">
        <v>27</v>
      </c>
      <c r="L7" s="29"/>
    </row>
    <row r="8" spans="1:15" ht="15" customHeight="1">
      <c r="A8" s="49" t="s">
        <v>28</v>
      </c>
      <c r="B8" s="45">
        <v>48</v>
      </c>
      <c r="C8" s="45">
        <v>15</v>
      </c>
      <c r="D8" s="45">
        <v>51</v>
      </c>
      <c r="E8" s="51">
        <v>62</v>
      </c>
      <c r="F8" s="45"/>
      <c r="G8" s="49" t="s">
        <v>29</v>
      </c>
      <c r="H8" s="45">
        <v>248</v>
      </c>
      <c r="I8" s="51">
        <v>288</v>
      </c>
      <c r="J8" s="48">
        <v>12</v>
      </c>
      <c r="K8" s="50">
        <v>11</v>
      </c>
      <c r="L8" s="29"/>
    </row>
    <row r="9" spans="1:15" ht="15" customHeight="1">
      <c r="A9" s="49" t="s">
        <v>30</v>
      </c>
      <c r="B9" s="45">
        <v>753</v>
      </c>
      <c r="C9" s="45">
        <v>555</v>
      </c>
      <c r="D9" s="45">
        <v>470</v>
      </c>
      <c r="E9" s="51">
        <v>638</v>
      </c>
      <c r="F9" s="45"/>
      <c r="G9" s="49" t="s">
        <v>31</v>
      </c>
      <c r="H9" s="45">
        <v>3113</v>
      </c>
      <c r="I9" s="51">
        <v>3334</v>
      </c>
      <c r="J9" s="48">
        <v>13</v>
      </c>
      <c r="K9" s="50">
        <v>53</v>
      </c>
      <c r="L9" s="29"/>
    </row>
    <row r="10" spans="1:15" ht="15" customHeight="1">
      <c r="A10" s="49" t="s">
        <v>32</v>
      </c>
      <c r="B10" s="45">
        <v>145</v>
      </c>
      <c r="C10" s="45">
        <v>33</v>
      </c>
      <c r="D10" s="45">
        <v>48</v>
      </c>
      <c r="E10" s="51">
        <v>79</v>
      </c>
      <c r="F10" s="45"/>
      <c r="G10" s="53" t="s">
        <v>33</v>
      </c>
      <c r="H10" s="55">
        <v>1138</v>
      </c>
      <c r="I10" s="57">
        <v>1042</v>
      </c>
      <c r="J10" s="48">
        <v>14</v>
      </c>
      <c r="K10" s="50">
        <v>224</v>
      </c>
      <c r="L10" s="29"/>
    </row>
    <row r="11" spans="1:15" ht="15" customHeight="1">
      <c r="A11" s="49" t="s">
        <v>34</v>
      </c>
      <c r="B11" s="95">
        <v>5555</v>
      </c>
      <c r="C11" s="95">
        <v>3929</v>
      </c>
      <c r="D11" s="95">
        <v>3765</v>
      </c>
      <c r="E11" s="51">
        <v>3717</v>
      </c>
      <c r="F11" s="45"/>
      <c r="G11"/>
      <c r="H11"/>
      <c r="I11"/>
      <c r="J11" s="48">
        <v>15</v>
      </c>
      <c r="K11" s="50">
        <v>579</v>
      </c>
      <c r="L11" s="29"/>
    </row>
    <row r="12" spans="1:15" ht="15" customHeight="1">
      <c r="A12" s="49" t="s">
        <v>35</v>
      </c>
      <c r="B12" s="95">
        <v>330</v>
      </c>
      <c r="C12" s="95">
        <v>0</v>
      </c>
      <c r="D12" s="95">
        <v>136</v>
      </c>
      <c r="E12" s="51">
        <v>158</v>
      </c>
      <c r="F12" s="45"/>
      <c r="G12" s="95"/>
      <c r="H12" s="95"/>
      <c r="I12" s="95"/>
      <c r="J12" s="48">
        <v>16</v>
      </c>
      <c r="K12" s="50">
        <v>1076</v>
      </c>
      <c r="L12" s="29"/>
    </row>
    <row r="13" spans="1:15" ht="15" customHeight="1">
      <c r="A13" s="58" t="s">
        <v>17</v>
      </c>
      <c r="B13" s="97">
        <v>6831</v>
      </c>
      <c r="C13" s="97">
        <v>4532</v>
      </c>
      <c r="D13" s="97">
        <v>4470</v>
      </c>
      <c r="E13" s="59">
        <v>4654</v>
      </c>
      <c r="F13" s="45"/>
      <c r="G13" s="60" t="s">
        <v>36</v>
      </c>
      <c r="H13" s="61">
        <v>0.95879999999999999</v>
      </c>
      <c r="I13" s="95"/>
      <c r="J13" s="48">
        <v>17</v>
      </c>
      <c r="K13" s="50">
        <v>1679</v>
      </c>
      <c r="L13" s="29"/>
    </row>
    <row r="14" spans="1:15" ht="15" customHeight="1">
      <c r="A14" s="49" t="s">
        <v>37</v>
      </c>
      <c r="B14" s="45">
        <v>19</v>
      </c>
      <c r="C14" s="45">
        <v>379</v>
      </c>
      <c r="D14" s="45">
        <v>29</v>
      </c>
      <c r="E14" s="51">
        <v>10</v>
      </c>
      <c r="F14" s="45"/>
      <c r="G14" s="62" t="s">
        <v>38</v>
      </c>
      <c r="H14" s="64">
        <v>4.1200000000000001E-2</v>
      </c>
      <c r="I14" s="95"/>
      <c r="J14" s="48">
        <v>18</v>
      </c>
      <c r="K14" s="50">
        <v>896</v>
      </c>
      <c r="L14" s="29"/>
    </row>
    <row r="15" spans="1:15" ht="15" customHeight="1">
      <c r="A15" s="65" t="s">
        <v>39</v>
      </c>
      <c r="B15" s="98">
        <v>6850</v>
      </c>
      <c r="C15" s="98">
        <v>4911</v>
      </c>
      <c r="D15" s="98">
        <v>4499</v>
      </c>
      <c r="E15" s="66">
        <v>4664</v>
      </c>
      <c r="F15" s="45"/>
      <c r="G15" s="95"/>
      <c r="H15" s="95"/>
      <c r="I15" s="42"/>
      <c r="J15" s="48">
        <v>19</v>
      </c>
      <c r="K15" s="50">
        <v>131</v>
      </c>
      <c r="L15" s="29"/>
    </row>
    <row r="16" spans="1:15" ht="15" customHeight="1">
      <c r="A16" s="95"/>
      <c r="B16" s="95"/>
      <c r="C16" s="95"/>
      <c r="D16" s="95"/>
      <c r="E16" s="95"/>
      <c r="F16" s="42"/>
      <c r="G16" s="95"/>
      <c r="H16" s="95"/>
      <c r="I16" s="42"/>
      <c r="J16" s="48">
        <v>20</v>
      </c>
      <c r="K16" s="50">
        <v>15</v>
      </c>
      <c r="L16" s="29"/>
    </row>
    <row r="17" spans="1:22" s="29" customFormat="1" ht="17.25">
      <c r="A17" s="41"/>
      <c r="B17" s="42"/>
      <c r="C17" s="42"/>
      <c r="D17" s="42"/>
      <c r="E17" s="42"/>
      <c r="F17" s="42"/>
      <c r="G17" s="95"/>
      <c r="H17" s="95"/>
      <c r="I17" s="42"/>
      <c r="J17" s="52" t="s">
        <v>154</v>
      </c>
      <c r="K17" s="56">
        <v>0</v>
      </c>
      <c r="M17" s="33"/>
      <c r="N17" s="33"/>
      <c r="O17" s="34"/>
    </row>
    <row r="18" spans="1:22" s="29" customFormat="1" ht="15" customHeight="1">
      <c r="A18" s="41"/>
      <c r="B18" s="42"/>
      <c r="C18" s="42"/>
      <c r="D18" s="42"/>
      <c r="E18" s="42"/>
      <c r="F18" s="42"/>
      <c r="G18" s="95"/>
      <c r="H18" s="95"/>
      <c r="I18" s="42"/>
      <c r="J18" s="95"/>
      <c r="K18" s="95"/>
      <c r="M18" s="33"/>
      <c r="N18" s="33"/>
      <c r="O18" s="34"/>
    </row>
    <row r="19" spans="1:22" s="29" customFormat="1" ht="15">
      <c r="A19" s="67" t="s">
        <v>0</v>
      </c>
      <c r="B19" s="122" t="s">
        <v>40</v>
      </c>
      <c r="C19" s="122"/>
      <c r="D19"/>
      <c r="E19"/>
      <c r="F19" s="68"/>
      <c r="G19" s="114" t="s">
        <v>41</v>
      </c>
      <c r="H19" s="115"/>
      <c r="I19" s="115"/>
      <c r="J19" s="115"/>
      <c r="K19" s="115"/>
      <c r="M19" s="34"/>
      <c r="N19" s="34"/>
      <c r="O19" s="34"/>
      <c r="P19" s="39"/>
      <c r="Q19" s="39"/>
    </row>
    <row r="20" spans="1:22" s="29" customFormat="1" ht="15" customHeight="1">
      <c r="A20" s="69" t="s">
        <v>42</v>
      </c>
      <c r="B20" s="40">
        <v>1933</v>
      </c>
      <c r="C20" s="71">
        <v>0.41449999999999998</v>
      </c>
      <c r="D20" s="95"/>
      <c r="E20" s="95"/>
      <c r="F20" s="72"/>
      <c r="G20" s="116" t="s">
        <v>43</v>
      </c>
      <c r="H20" s="117"/>
      <c r="I20" s="120" t="s">
        <v>44</v>
      </c>
      <c r="J20" s="120"/>
      <c r="K20" s="73">
        <v>0.25190000000000001</v>
      </c>
      <c r="M20" s="34"/>
      <c r="N20" s="34"/>
      <c r="O20" s="34"/>
      <c r="P20" s="39"/>
      <c r="Q20" s="39"/>
      <c r="R20" s="35"/>
      <c r="S20" s="35"/>
      <c r="T20" s="35"/>
      <c r="U20" s="35"/>
    </row>
    <row r="21" spans="1:22" s="29" customFormat="1" ht="15" customHeight="1">
      <c r="A21" s="69" t="s">
        <v>45</v>
      </c>
      <c r="B21" s="40">
        <v>1674</v>
      </c>
      <c r="C21" s="71">
        <v>0.3589</v>
      </c>
      <c r="D21" s="95"/>
      <c r="E21" s="95"/>
      <c r="F21" s="72"/>
      <c r="G21" s="116"/>
      <c r="H21" s="117"/>
      <c r="I21" s="120" t="s">
        <v>46</v>
      </c>
      <c r="J21" s="120"/>
      <c r="K21" s="73">
        <v>0.15310000000000001</v>
      </c>
      <c r="M21" s="34"/>
      <c r="N21" s="34"/>
      <c r="O21" s="34"/>
      <c r="P21" s="39"/>
      <c r="Q21" s="39"/>
    </row>
    <row r="22" spans="1:22" ht="15" customHeight="1">
      <c r="A22" s="69" t="s">
        <v>47</v>
      </c>
      <c r="B22" s="40">
        <v>238</v>
      </c>
      <c r="C22" s="71">
        <v>5.0999999999999997E-2</v>
      </c>
      <c r="D22" s="95"/>
      <c r="E22" s="95"/>
      <c r="F22" s="72"/>
      <c r="G22" s="116"/>
      <c r="H22" s="117"/>
      <c r="I22" s="121" t="s">
        <v>48</v>
      </c>
      <c r="J22" s="121"/>
      <c r="K22" s="73">
        <v>0.51459999999999995</v>
      </c>
      <c r="L22" s="29"/>
      <c r="M22" s="34"/>
      <c r="N22" s="34"/>
      <c r="O22" s="34"/>
      <c r="P22" s="36"/>
      <c r="Q22" s="39"/>
      <c r="R22" s="29"/>
      <c r="S22" s="29"/>
      <c r="T22" s="29"/>
      <c r="U22" s="29"/>
      <c r="V22" s="29"/>
    </row>
    <row r="23" spans="1:22" ht="15" customHeight="1">
      <c r="A23" s="69" t="s">
        <v>49</v>
      </c>
      <c r="B23" s="40">
        <v>124</v>
      </c>
      <c r="C23" s="71">
        <v>2.6599999999999999E-2</v>
      </c>
      <c r="D23" s="95"/>
      <c r="E23" s="95"/>
      <c r="F23" s="72"/>
      <c r="G23" s="116"/>
      <c r="H23" s="117"/>
      <c r="I23" s="120" t="s">
        <v>50</v>
      </c>
      <c r="J23" s="120"/>
      <c r="K23" s="73">
        <v>7.0499999999999993E-2</v>
      </c>
      <c r="L23" s="29"/>
      <c r="M23" s="34"/>
      <c r="N23" s="34"/>
      <c r="O23" s="34"/>
      <c r="P23" s="36"/>
      <c r="Q23" s="39"/>
      <c r="R23" s="29"/>
      <c r="S23" s="29"/>
      <c r="T23" s="29"/>
      <c r="U23" s="29"/>
      <c r="V23" s="29"/>
    </row>
    <row r="24" spans="1:22" ht="15" customHeight="1">
      <c r="A24" s="69" t="s">
        <v>51</v>
      </c>
      <c r="B24" s="40">
        <v>92</v>
      </c>
      <c r="C24" s="71">
        <v>1.9699999999999999E-2</v>
      </c>
      <c r="D24" s="95"/>
      <c r="E24" s="95"/>
      <c r="F24"/>
      <c r="G24" s="116"/>
      <c r="H24" s="117"/>
      <c r="I24" s="121" t="s">
        <v>52</v>
      </c>
      <c r="J24" s="121"/>
      <c r="K24" s="73">
        <v>6.8999999999999999E-3</v>
      </c>
      <c r="L24" s="29"/>
      <c r="M24" s="34"/>
      <c r="N24" s="34"/>
      <c r="O24" s="34"/>
      <c r="P24" s="36"/>
      <c r="Q24" s="39"/>
      <c r="R24" s="29"/>
      <c r="S24" s="29"/>
      <c r="T24" s="29"/>
      <c r="U24" s="29"/>
      <c r="V24" s="29"/>
    </row>
    <row r="25" spans="1:22" ht="15" customHeight="1">
      <c r="A25" s="69" t="s">
        <v>53</v>
      </c>
      <c r="B25" s="40">
        <v>66</v>
      </c>
      <c r="C25" s="71">
        <v>1.4200000000000001E-2</v>
      </c>
      <c r="D25" s="95"/>
      <c r="E25" s="95"/>
      <c r="F25" s="72"/>
      <c r="G25" s="118"/>
      <c r="H25" s="119"/>
      <c r="I25" s="119" t="s">
        <v>54</v>
      </c>
      <c r="J25" s="119"/>
      <c r="K25" s="64">
        <v>3.0000000000000001E-3</v>
      </c>
      <c r="L25" s="29"/>
      <c r="M25" s="34"/>
      <c r="N25" s="34"/>
      <c r="O25" s="34"/>
      <c r="P25" s="36"/>
      <c r="Q25" s="39"/>
      <c r="R25" s="29"/>
      <c r="S25" s="29"/>
      <c r="T25" s="29"/>
      <c r="U25" s="29"/>
      <c r="V25" s="29"/>
    </row>
    <row r="26" spans="1:22" ht="15" customHeight="1">
      <c r="A26" s="69" t="s">
        <v>55</v>
      </c>
      <c r="B26" s="40">
        <v>64</v>
      </c>
      <c r="C26" s="71">
        <v>1.37E-2</v>
      </c>
      <c r="D26" s="95"/>
      <c r="E26" s="95"/>
      <c r="F26" s="72"/>
      <c r="G26" s="74"/>
      <c r="H26" s="75"/>
      <c r="I26" s="75"/>
      <c r="J26" s="75"/>
      <c r="K26" s="76"/>
      <c r="L26" s="29"/>
      <c r="M26" s="34"/>
      <c r="N26" s="34"/>
      <c r="O26" s="34"/>
      <c r="P26" s="36"/>
      <c r="Q26" s="39"/>
      <c r="R26" s="29"/>
      <c r="S26" s="29"/>
      <c r="T26" s="29"/>
      <c r="U26" s="29"/>
      <c r="V26" s="29"/>
    </row>
    <row r="27" spans="1:22" ht="15" customHeight="1">
      <c r="A27" s="69" t="s">
        <v>59</v>
      </c>
      <c r="B27" s="40">
        <v>53</v>
      </c>
      <c r="C27" s="71">
        <v>1.14E-2</v>
      </c>
      <c r="D27" s="95"/>
      <c r="E27" s="95"/>
      <c r="F27" s="72"/>
      <c r="G27" s="116" t="s">
        <v>57</v>
      </c>
      <c r="H27" s="117"/>
      <c r="I27" s="121" t="s">
        <v>44</v>
      </c>
      <c r="J27" s="121"/>
      <c r="K27" s="70">
        <v>0.30530000000000002</v>
      </c>
      <c r="L27" s="29"/>
      <c r="M27" s="34"/>
      <c r="N27" s="34"/>
      <c r="O27" s="34"/>
      <c r="P27" s="36"/>
      <c r="Q27" s="39"/>
      <c r="R27" s="29"/>
      <c r="S27" s="29"/>
      <c r="T27" s="29"/>
      <c r="U27" s="29"/>
      <c r="V27" s="29"/>
    </row>
    <row r="28" spans="1:22" ht="15" customHeight="1">
      <c r="A28" s="69" t="s">
        <v>56</v>
      </c>
      <c r="B28" s="40">
        <v>47</v>
      </c>
      <c r="C28" s="71">
        <v>1.01E-2</v>
      </c>
      <c r="D28" s="95"/>
      <c r="E28" s="95"/>
      <c r="F28" s="72"/>
      <c r="G28" s="116"/>
      <c r="H28" s="117"/>
      <c r="I28" s="120" t="s">
        <v>46</v>
      </c>
      <c r="J28" s="120"/>
      <c r="K28" s="70">
        <v>0.14299999999999999</v>
      </c>
      <c r="L28" s="29"/>
      <c r="M28" s="31"/>
      <c r="N28" s="31"/>
      <c r="O28" s="34"/>
      <c r="P28" s="36"/>
      <c r="Q28" s="39"/>
      <c r="R28" s="29"/>
      <c r="S28" s="29"/>
      <c r="T28" s="29"/>
      <c r="U28" s="29"/>
      <c r="V28" s="29"/>
    </row>
    <row r="29" spans="1:22" ht="15" customHeight="1">
      <c r="A29" s="69" t="s">
        <v>122</v>
      </c>
      <c r="B29" s="40">
        <v>43</v>
      </c>
      <c r="C29" s="71">
        <v>9.1999999999999998E-3</v>
      </c>
      <c r="D29" s="95"/>
      <c r="E29"/>
      <c r="F29" s="72"/>
      <c r="G29" s="116"/>
      <c r="H29" s="117"/>
      <c r="I29" s="121" t="s">
        <v>48</v>
      </c>
      <c r="J29" s="121"/>
      <c r="K29" s="70">
        <v>0.48049999999999998</v>
      </c>
      <c r="L29" s="29"/>
      <c r="M29" s="31"/>
      <c r="N29" s="31"/>
      <c r="O29" s="34"/>
      <c r="P29" s="36"/>
      <c r="Q29" s="39"/>
      <c r="R29" s="29"/>
      <c r="S29" s="29"/>
      <c r="T29" s="29"/>
      <c r="U29" s="29"/>
      <c r="V29" s="29"/>
    </row>
    <row r="30" spans="1:22" ht="15" customHeight="1">
      <c r="A30" s="77" t="s">
        <v>60</v>
      </c>
      <c r="B30" s="54">
        <v>330</v>
      </c>
      <c r="C30" s="78">
        <v>7.0800000000000002E-2</v>
      </c>
      <c r="D30" s="95"/>
      <c r="E30" s="95"/>
      <c r="F30" s="72"/>
      <c r="G30" s="116"/>
      <c r="H30" s="117"/>
      <c r="I30" s="119" t="s">
        <v>50</v>
      </c>
      <c r="J30" s="119"/>
      <c r="K30" s="63">
        <v>7.1199999999999999E-2</v>
      </c>
      <c r="L30" s="29"/>
      <c r="M30" s="31"/>
      <c r="N30" s="31"/>
      <c r="O30" s="34"/>
      <c r="P30" s="36"/>
      <c r="Q30" s="39"/>
      <c r="R30" s="29"/>
      <c r="S30" s="29"/>
      <c r="T30" s="29"/>
      <c r="U30" s="29"/>
      <c r="V30" s="29"/>
    </row>
    <row r="31" spans="1:22" ht="15">
      <c r="A31" s="72"/>
      <c r="B31" s="40"/>
      <c r="C31" s="95"/>
      <c r="D31" s="72"/>
      <c r="E31" s="103"/>
      <c r="F31" s="103"/>
      <c r="G31" s="103"/>
      <c r="H31" s="40"/>
      <c r="I31" s="95"/>
      <c r="J31" s="95"/>
      <c r="K31" s="95"/>
      <c r="L31" s="29"/>
      <c r="N31" s="33"/>
      <c r="O31" s="34"/>
      <c r="P31" s="29"/>
      <c r="Q31" s="29"/>
      <c r="R31" s="29"/>
      <c r="S31" s="29"/>
    </row>
    <row r="32" spans="1:22" ht="30">
      <c r="A32" s="113" t="s">
        <v>61</v>
      </c>
      <c r="B32" s="110"/>
      <c r="C32" s="110"/>
      <c r="D32" s="110"/>
      <c r="E32" s="96" t="s">
        <v>27</v>
      </c>
      <c r="F32" s="95"/>
      <c r="G32" s="114" t="s">
        <v>62</v>
      </c>
      <c r="H32" s="115"/>
      <c r="I32" s="79" t="s">
        <v>63</v>
      </c>
      <c r="J32" s="79" t="s">
        <v>64</v>
      </c>
      <c r="K32" s="80" t="s">
        <v>65</v>
      </c>
      <c r="L32" s="29"/>
      <c r="M32" s="34"/>
      <c r="O32" s="30"/>
    </row>
    <row r="33" spans="1:15" ht="15" customHeight="1">
      <c r="A33" s="107" t="s">
        <v>66</v>
      </c>
      <c r="B33" s="112"/>
      <c r="C33" s="112"/>
      <c r="D33" s="112"/>
      <c r="E33" s="51">
        <v>3</v>
      </c>
      <c r="F33" s="95"/>
      <c r="G33" s="81"/>
      <c r="H33" s="44"/>
      <c r="I33" s="82"/>
      <c r="J33" s="82"/>
      <c r="K33" s="84"/>
      <c r="L33" s="29"/>
      <c r="M33" s="34"/>
      <c r="O33" s="30"/>
    </row>
    <row r="34" spans="1:15" ht="15" customHeight="1">
      <c r="A34" s="107" t="s">
        <v>67</v>
      </c>
      <c r="B34" s="112"/>
      <c r="C34" s="112"/>
      <c r="D34" s="112"/>
      <c r="E34" s="51">
        <v>1</v>
      </c>
      <c r="F34" s="95"/>
      <c r="G34" s="81" t="s">
        <v>68</v>
      </c>
      <c r="H34" s="44"/>
      <c r="I34" s="82">
        <v>484</v>
      </c>
      <c r="J34" s="82">
        <v>676</v>
      </c>
      <c r="K34" s="83">
        <v>0.72</v>
      </c>
      <c r="L34" s="29"/>
      <c r="M34" s="34"/>
      <c r="O34" s="30"/>
    </row>
    <row r="35" spans="1:15" ht="15" customHeight="1">
      <c r="A35" s="107" t="s">
        <v>69</v>
      </c>
      <c r="B35" s="112"/>
      <c r="C35" s="112"/>
      <c r="D35" s="112"/>
      <c r="E35" s="51">
        <v>3</v>
      </c>
      <c r="F35" s="95"/>
      <c r="G35" s="81" t="s">
        <v>70</v>
      </c>
      <c r="H35" s="44"/>
      <c r="I35" s="82">
        <v>573</v>
      </c>
      <c r="J35" s="82">
        <v>787</v>
      </c>
      <c r="K35" s="83">
        <v>0.73</v>
      </c>
      <c r="L35" s="29"/>
      <c r="M35" s="34"/>
      <c r="O35" s="30"/>
    </row>
    <row r="36" spans="1:15" ht="15" customHeight="1">
      <c r="A36" s="107" t="s">
        <v>71</v>
      </c>
      <c r="B36" s="112"/>
      <c r="C36" s="112"/>
      <c r="D36" s="112"/>
      <c r="E36" s="51">
        <v>11</v>
      </c>
      <c r="F36" s="95"/>
      <c r="G36" s="81" t="s">
        <v>72</v>
      </c>
      <c r="H36" s="44"/>
      <c r="I36" s="82">
        <v>663</v>
      </c>
      <c r="J36" s="82">
        <v>888</v>
      </c>
      <c r="K36" s="83">
        <v>0.75</v>
      </c>
      <c r="L36" s="29"/>
      <c r="M36" s="34"/>
      <c r="O36" s="30"/>
    </row>
    <row r="37" spans="1:15" ht="15" customHeight="1">
      <c r="A37" s="107" t="s">
        <v>73</v>
      </c>
      <c r="B37" s="112"/>
      <c r="C37" s="112"/>
      <c r="D37" s="112"/>
      <c r="E37" s="51">
        <v>17</v>
      </c>
      <c r="F37" s="95"/>
      <c r="G37" s="81" t="s">
        <v>74</v>
      </c>
      <c r="H37" s="44"/>
      <c r="I37" s="82">
        <v>838</v>
      </c>
      <c r="J37" s="82">
        <v>1143</v>
      </c>
      <c r="K37" s="83">
        <v>0.73</v>
      </c>
      <c r="L37" s="29"/>
      <c r="M37" s="34"/>
      <c r="O37" s="30"/>
    </row>
    <row r="38" spans="1:15" ht="15" customHeight="1">
      <c r="A38" s="107" t="s">
        <v>75</v>
      </c>
      <c r="B38" s="112"/>
      <c r="C38" s="112"/>
      <c r="D38" s="112"/>
      <c r="E38" s="51">
        <v>59</v>
      </c>
      <c r="F38" s="95"/>
      <c r="G38" s="81" t="s">
        <v>76</v>
      </c>
      <c r="H38" s="44"/>
      <c r="I38" s="82">
        <v>523</v>
      </c>
      <c r="J38" s="82">
        <v>692</v>
      </c>
      <c r="K38" s="83">
        <v>0.76</v>
      </c>
      <c r="L38" s="29"/>
      <c r="M38" s="34"/>
      <c r="O38" s="30"/>
    </row>
    <row r="39" spans="1:15" ht="15" customHeight="1">
      <c r="A39" s="107" t="s">
        <v>77</v>
      </c>
      <c r="B39" s="112"/>
      <c r="C39" s="112"/>
      <c r="D39" s="112"/>
      <c r="E39" s="51">
        <v>2</v>
      </c>
      <c r="F39" s="95"/>
      <c r="G39" s="81" t="s">
        <v>78</v>
      </c>
      <c r="H39" s="44"/>
      <c r="I39" s="82">
        <v>514</v>
      </c>
      <c r="J39" s="82">
        <v>722</v>
      </c>
      <c r="K39" s="83">
        <v>0.71</v>
      </c>
      <c r="L39" s="29"/>
      <c r="M39" s="34"/>
      <c r="O39" s="30"/>
    </row>
    <row r="40" spans="1:15" ht="15" customHeight="1">
      <c r="A40" s="107" t="s">
        <v>79</v>
      </c>
      <c r="B40" s="112"/>
      <c r="C40" s="112"/>
      <c r="D40" s="112"/>
      <c r="E40" s="51">
        <v>3</v>
      </c>
      <c r="F40" s="95"/>
      <c r="G40" s="81" t="s">
        <v>80</v>
      </c>
      <c r="H40" s="44"/>
      <c r="I40" s="82">
        <v>578</v>
      </c>
      <c r="J40" s="82">
        <v>784</v>
      </c>
      <c r="K40" s="83">
        <v>0.74</v>
      </c>
      <c r="L40" s="29"/>
      <c r="M40" s="31"/>
      <c r="O40" s="30"/>
    </row>
    <row r="41" spans="1:15" ht="15" customHeight="1">
      <c r="A41" s="107" t="s">
        <v>81</v>
      </c>
      <c r="B41" s="112"/>
      <c r="C41" s="112"/>
      <c r="D41" s="112"/>
      <c r="E41" s="51">
        <v>4</v>
      </c>
      <c r="F41" s="95"/>
      <c r="G41" s="81" t="s">
        <v>82</v>
      </c>
      <c r="H41" s="44"/>
      <c r="I41" s="82">
        <v>491</v>
      </c>
      <c r="J41" s="82">
        <v>714</v>
      </c>
      <c r="K41" s="83">
        <v>0.69</v>
      </c>
      <c r="L41" s="29"/>
      <c r="M41" s="31"/>
      <c r="O41" s="30"/>
    </row>
    <row r="42" spans="1:15" ht="29.25" customHeight="1">
      <c r="A42" s="107" t="s">
        <v>83</v>
      </c>
      <c r="B42" s="112"/>
      <c r="C42" s="112"/>
      <c r="D42" s="112"/>
      <c r="E42" s="51">
        <v>13</v>
      </c>
      <c r="F42" s="95"/>
      <c r="G42" s="81"/>
      <c r="H42" s="44"/>
      <c r="I42" s="82"/>
      <c r="J42" s="82"/>
      <c r="K42" s="84"/>
      <c r="L42" s="29"/>
    </row>
    <row r="43" spans="1:15" ht="18" customHeight="1">
      <c r="A43" s="143" t="s">
        <v>84</v>
      </c>
      <c r="B43" s="144"/>
      <c r="C43" s="144"/>
      <c r="D43" s="144"/>
      <c r="E43" s="136">
        <v>116</v>
      </c>
      <c r="F43" s="138"/>
      <c r="G43" s="139" t="s">
        <v>86</v>
      </c>
      <c r="H43" s="141"/>
      <c r="I43" s="146">
        <v>4664</v>
      </c>
      <c r="J43" s="146">
        <v>6406</v>
      </c>
      <c r="K43" s="148">
        <v>0.73</v>
      </c>
      <c r="L43" s="29"/>
    </row>
    <row r="44" spans="1:15" ht="15" customHeight="1">
      <c r="A44" s="134" t="s">
        <v>85</v>
      </c>
      <c r="B44" s="135"/>
      <c r="C44" s="135"/>
      <c r="D44" s="135"/>
      <c r="E44" s="137"/>
      <c r="F44" s="138"/>
      <c r="G44" s="140"/>
      <c r="H44" s="142"/>
      <c r="I44" s="147"/>
      <c r="J44" s="147"/>
      <c r="K44" s="149"/>
    </row>
    <row r="45" spans="1:15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</row>
    <row r="46" spans="1:15" ht="30">
      <c r="A46" s="108" t="s">
        <v>87</v>
      </c>
      <c r="B46" s="99" t="s">
        <v>88</v>
      </c>
      <c r="C46" s="110" t="s">
        <v>90</v>
      </c>
      <c r="D46" s="99" t="s">
        <v>91</v>
      </c>
      <c r="E46" s="110" t="s">
        <v>93</v>
      </c>
      <c r="F46" s="110" t="s">
        <v>94</v>
      </c>
      <c r="G46" s="110" t="s">
        <v>17</v>
      </c>
      <c r="H46" s="105" t="s">
        <v>95</v>
      </c>
      <c r="I46" s="133"/>
      <c r="J46" s="102" t="s">
        <v>96</v>
      </c>
      <c r="K46" s="105" t="s">
        <v>10</v>
      </c>
    </row>
    <row r="47" spans="1:15" ht="15">
      <c r="A47" s="109"/>
      <c r="B47" s="85" t="s">
        <v>89</v>
      </c>
      <c r="C47" s="111"/>
      <c r="D47" s="85" t="s">
        <v>92</v>
      </c>
      <c r="E47" s="111"/>
      <c r="F47" s="111"/>
      <c r="G47" s="111"/>
      <c r="H47" s="106"/>
      <c r="I47" s="133"/>
      <c r="J47" s="86" t="s">
        <v>97</v>
      </c>
      <c r="K47" s="106"/>
    </row>
    <row r="48" spans="1:15" ht="15">
      <c r="A48" s="109"/>
      <c r="B48" s="85"/>
      <c r="C48" s="111"/>
      <c r="D48" s="85"/>
      <c r="E48" s="111"/>
      <c r="F48" s="111"/>
      <c r="G48" s="111"/>
      <c r="H48" s="106"/>
      <c r="I48" s="133"/>
      <c r="J48" s="86" t="s">
        <v>98</v>
      </c>
      <c r="K48" s="106"/>
    </row>
    <row r="49" spans="1:11" ht="15">
      <c r="A49" s="104" t="s">
        <v>99</v>
      </c>
      <c r="B49" s="87">
        <v>0</v>
      </c>
      <c r="C49" s="87">
        <v>2</v>
      </c>
      <c r="D49" s="87">
        <v>0</v>
      </c>
      <c r="E49" s="87">
        <v>6</v>
      </c>
      <c r="F49" s="45">
        <v>0</v>
      </c>
      <c r="G49" s="87">
        <v>8</v>
      </c>
      <c r="H49" s="88">
        <v>1.6999999999999999E-3</v>
      </c>
      <c r="I49"/>
      <c r="J49" s="37" t="s">
        <v>100</v>
      </c>
      <c r="K49" s="89">
        <v>167</v>
      </c>
    </row>
    <row r="50" spans="1:11" ht="15">
      <c r="A50" s="104" t="s">
        <v>101</v>
      </c>
      <c r="B50" s="87">
        <v>17</v>
      </c>
      <c r="C50" s="87">
        <v>163</v>
      </c>
      <c r="D50" s="87">
        <v>23</v>
      </c>
      <c r="E50" s="87">
        <v>1033</v>
      </c>
      <c r="F50" s="45">
        <v>47</v>
      </c>
      <c r="G50" s="87">
        <v>1283</v>
      </c>
      <c r="H50" s="88">
        <v>0.27510000000000001</v>
      </c>
      <c r="I50"/>
      <c r="J50" s="37" t="s">
        <v>102</v>
      </c>
      <c r="K50" s="89">
        <v>2382</v>
      </c>
    </row>
    <row r="51" spans="1:11" ht="15">
      <c r="A51" s="104" t="s">
        <v>103</v>
      </c>
      <c r="B51" s="87">
        <v>0</v>
      </c>
      <c r="C51" s="87">
        <v>2</v>
      </c>
      <c r="D51" s="87">
        <v>0</v>
      </c>
      <c r="E51" s="87">
        <v>9</v>
      </c>
      <c r="F51" s="45">
        <v>0</v>
      </c>
      <c r="G51" s="87">
        <v>11</v>
      </c>
      <c r="H51" s="88">
        <v>2.3999999999999998E-3</v>
      </c>
      <c r="I51"/>
      <c r="J51" s="37" t="s">
        <v>104</v>
      </c>
      <c r="K51" s="89">
        <v>1952</v>
      </c>
    </row>
    <row r="52" spans="1:11" ht="15">
      <c r="A52" s="104" t="s">
        <v>105</v>
      </c>
      <c r="B52" s="87">
        <v>29</v>
      </c>
      <c r="C52" s="87">
        <v>371</v>
      </c>
      <c r="D52" s="87">
        <v>40</v>
      </c>
      <c r="E52" s="87">
        <v>2105</v>
      </c>
      <c r="F52" s="45">
        <v>88</v>
      </c>
      <c r="G52" s="87">
        <v>2633</v>
      </c>
      <c r="H52" s="88">
        <v>0.5645</v>
      </c>
      <c r="I52"/>
      <c r="J52" s="37" t="s">
        <v>106</v>
      </c>
      <c r="K52" s="89">
        <v>37</v>
      </c>
    </row>
    <row r="53" spans="1:11" ht="15">
      <c r="A53" s="104" t="s">
        <v>107</v>
      </c>
      <c r="B53" s="87">
        <v>16</v>
      </c>
      <c r="C53" s="87">
        <v>101</v>
      </c>
      <c r="D53" s="87">
        <v>16</v>
      </c>
      <c r="E53" s="87">
        <v>571</v>
      </c>
      <c r="F53" s="45">
        <v>24</v>
      </c>
      <c r="G53" s="87">
        <v>728</v>
      </c>
      <c r="H53" s="88">
        <v>0.15609999999999999</v>
      </c>
      <c r="I53"/>
      <c r="J53" s="38" t="s">
        <v>108</v>
      </c>
      <c r="K53" s="89">
        <v>0</v>
      </c>
    </row>
    <row r="54" spans="1:11" ht="15">
      <c r="A54" s="104" t="s">
        <v>109</v>
      </c>
      <c r="B54" s="87">
        <v>1</v>
      </c>
      <c r="C54" s="87">
        <v>0</v>
      </c>
      <c r="D54" s="87">
        <v>0</v>
      </c>
      <c r="E54" s="87">
        <v>0</v>
      </c>
      <c r="F54" s="45">
        <v>0</v>
      </c>
      <c r="G54" s="87">
        <v>1</v>
      </c>
      <c r="H54" s="88">
        <v>2.0000000000000001E-4</v>
      </c>
      <c r="I54"/>
      <c r="J54" s="38" t="s">
        <v>110</v>
      </c>
      <c r="K54" s="89">
        <v>126</v>
      </c>
    </row>
    <row r="55" spans="1:11" ht="15">
      <c r="A55" s="90" t="s">
        <v>111</v>
      </c>
      <c r="B55" s="91">
        <v>63</v>
      </c>
      <c r="C55" s="91">
        <v>639</v>
      </c>
      <c r="D55" s="91">
        <v>79</v>
      </c>
      <c r="E55" s="91">
        <v>3724</v>
      </c>
      <c r="F55" s="91">
        <v>159</v>
      </c>
      <c r="G55" s="91">
        <v>4664</v>
      </c>
      <c r="H55" s="92"/>
      <c r="I55"/>
      <c r="J55" s="90" t="s">
        <v>10</v>
      </c>
      <c r="K55" s="92">
        <v>4664</v>
      </c>
    </row>
    <row r="56" spans="1:11" ht="32.25" customHeight="1">
      <c r="A56" s="93"/>
      <c r="B56" s="95"/>
      <c r="C56" s="95"/>
      <c r="D56" s="95"/>
      <c r="E56" s="95"/>
      <c r="F56" s="95"/>
      <c r="G56" s="95"/>
      <c r="H56" s="95"/>
      <c r="I56"/>
      <c r="J56" s="95"/>
      <c r="K56" s="95"/>
    </row>
    <row r="57" spans="1:11" ht="32.25" customHeight="1">
      <c r="A57" s="108" t="s">
        <v>112</v>
      </c>
      <c r="B57" s="99" t="s">
        <v>88</v>
      </c>
      <c r="C57" s="110" t="s">
        <v>90</v>
      </c>
      <c r="D57" s="99" t="s">
        <v>91</v>
      </c>
      <c r="E57" s="110" t="s">
        <v>93</v>
      </c>
      <c r="F57" s="110" t="s">
        <v>94</v>
      </c>
      <c r="G57" s="110" t="s">
        <v>17</v>
      </c>
      <c r="H57" s="105" t="s">
        <v>113</v>
      </c>
      <c r="I57" s="107"/>
      <c r="J57" s="145"/>
      <c r="K57" s="145"/>
    </row>
    <row r="58" spans="1:11" ht="12.75" customHeight="1">
      <c r="A58" s="109"/>
      <c r="B58" s="85" t="s">
        <v>89</v>
      </c>
      <c r="C58" s="111"/>
      <c r="D58" s="85" t="s">
        <v>92</v>
      </c>
      <c r="E58" s="111"/>
      <c r="F58" s="111"/>
      <c r="G58" s="111"/>
      <c r="H58" s="106"/>
      <c r="I58" s="107"/>
      <c r="J58" s="145"/>
      <c r="K58" s="145"/>
    </row>
    <row r="59" spans="1:11" ht="15">
      <c r="A59" s="104" t="s">
        <v>114</v>
      </c>
      <c r="B59" s="87">
        <v>0</v>
      </c>
      <c r="C59" s="87">
        <v>0</v>
      </c>
      <c r="D59" s="87">
        <v>0</v>
      </c>
      <c r="E59" s="87">
        <v>0</v>
      </c>
      <c r="F59" s="45">
        <v>0</v>
      </c>
      <c r="G59" s="87">
        <v>0</v>
      </c>
      <c r="H59" s="88">
        <v>0</v>
      </c>
      <c r="I59" s="95"/>
      <c r="J59" s="95"/>
      <c r="K59" s="95"/>
    </row>
    <row r="60" spans="1:11" ht="15">
      <c r="A60" s="104" t="s">
        <v>115</v>
      </c>
      <c r="B60" s="87">
        <v>0</v>
      </c>
      <c r="C60" s="87">
        <v>0</v>
      </c>
      <c r="D60" s="87">
        <v>0</v>
      </c>
      <c r="E60" s="87">
        <v>0</v>
      </c>
      <c r="F60" s="45">
        <v>0</v>
      </c>
      <c r="G60" s="87">
        <v>0</v>
      </c>
      <c r="H60" s="88">
        <v>0</v>
      </c>
      <c r="I60" s="95"/>
      <c r="J60" s="95"/>
      <c r="K60" s="95"/>
    </row>
    <row r="61" spans="1:11" ht="15">
      <c r="A61" s="104" t="s">
        <v>116</v>
      </c>
      <c r="B61" s="87">
        <v>0</v>
      </c>
      <c r="C61" s="87">
        <v>0</v>
      </c>
      <c r="D61" s="87">
        <v>0</v>
      </c>
      <c r="E61" s="87">
        <v>0</v>
      </c>
      <c r="F61" s="45">
        <v>0</v>
      </c>
      <c r="G61" s="87">
        <v>0</v>
      </c>
      <c r="H61" s="88">
        <v>0</v>
      </c>
      <c r="I61" s="95"/>
      <c r="J61"/>
      <c r="K61" s="95"/>
    </row>
    <row r="62" spans="1:11" ht="15">
      <c r="A62" s="104" t="s">
        <v>117</v>
      </c>
      <c r="B62" s="87">
        <v>1</v>
      </c>
      <c r="C62" s="87">
        <v>1</v>
      </c>
      <c r="D62" s="87">
        <v>0</v>
      </c>
      <c r="E62" s="87">
        <v>7</v>
      </c>
      <c r="F62" s="45">
        <v>1</v>
      </c>
      <c r="G62" s="87">
        <v>10</v>
      </c>
      <c r="H62" s="88">
        <v>1</v>
      </c>
      <c r="I62" s="95"/>
      <c r="J62" s="95"/>
      <c r="K62" s="95"/>
    </row>
    <row r="63" spans="1:11" ht="15">
      <c r="A63" s="104" t="s">
        <v>118</v>
      </c>
      <c r="B63" s="87">
        <v>0</v>
      </c>
      <c r="C63" s="87">
        <v>0</v>
      </c>
      <c r="D63" s="87">
        <v>0</v>
      </c>
      <c r="E63" s="87">
        <v>0</v>
      </c>
      <c r="F63" s="45">
        <v>0</v>
      </c>
      <c r="G63" s="87">
        <v>0</v>
      </c>
      <c r="H63" s="88">
        <v>0</v>
      </c>
      <c r="I63" s="95"/>
      <c r="J63" s="95"/>
      <c r="K63" s="95"/>
    </row>
    <row r="64" spans="1:11" ht="15">
      <c r="A64" s="104" t="s">
        <v>119</v>
      </c>
      <c r="B64" s="87">
        <v>0</v>
      </c>
      <c r="C64" s="87">
        <v>0</v>
      </c>
      <c r="D64" s="87">
        <v>0</v>
      </c>
      <c r="E64" s="87">
        <v>0</v>
      </c>
      <c r="F64" s="45">
        <v>0</v>
      </c>
      <c r="G64" s="87">
        <v>0</v>
      </c>
      <c r="H64" s="88">
        <v>0</v>
      </c>
      <c r="I64" s="95"/>
      <c r="J64" s="95"/>
      <c r="K64" s="95"/>
    </row>
    <row r="65" spans="1:11" ht="15">
      <c r="A65" s="90" t="s">
        <v>111</v>
      </c>
      <c r="B65" s="91">
        <v>1</v>
      </c>
      <c r="C65" s="91">
        <v>1</v>
      </c>
      <c r="D65" s="91">
        <v>0</v>
      </c>
      <c r="E65" s="91">
        <v>7</v>
      </c>
      <c r="F65" s="91">
        <v>1</v>
      </c>
      <c r="G65" s="91">
        <v>10</v>
      </c>
      <c r="H65" s="92"/>
      <c r="I65" s="95"/>
      <c r="J65" s="95"/>
      <c r="K65" s="95"/>
    </row>
    <row r="66" spans="1:11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</row>
  </sheetData>
  <mergeCells count="57">
    <mergeCell ref="J57:J58"/>
    <mergeCell ref="K57:K58"/>
    <mergeCell ref="I43:I44"/>
    <mergeCell ref="J43:J44"/>
    <mergeCell ref="K43:K44"/>
    <mergeCell ref="H46:H48"/>
    <mergeCell ref="I46:I48"/>
    <mergeCell ref="K46:K48"/>
    <mergeCell ref="A44:D44"/>
    <mergeCell ref="E43:E44"/>
    <mergeCell ref="F43:F44"/>
    <mergeCell ref="G43:G44"/>
    <mergeCell ref="H43:H44"/>
    <mergeCell ref="A43:D43"/>
    <mergeCell ref="A46:A48"/>
    <mergeCell ref="C46:C48"/>
    <mergeCell ref="E46:E48"/>
    <mergeCell ref="F46:F48"/>
    <mergeCell ref="G46:G48"/>
    <mergeCell ref="B19:C19"/>
    <mergeCell ref="G19:K19"/>
    <mergeCell ref="A1:K1"/>
    <mergeCell ref="A2:K2"/>
    <mergeCell ref="A3:K3"/>
    <mergeCell ref="A4:K4"/>
    <mergeCell ref="A5:K5"/>
    <mergeCell ref="A32:D32"/>
    <mergeCell ref="G32:H32"/>
    <mergeCell ref="G20:H25"/>
    <mergeCell ref="I20:J20"/>
    <mergeCell ref="I21:J21"/>
    <mergeCell ref="I22:J22"/>
    <mergeCell ref="I23:J23"/>
    <mergeCell ref="I24:J24"/>
    <mergeCell ref="I25:J25"/>
    <mergeCell ref="G27:H30"/>
    <mergeCell ref="I27:J27"/>
    <mergeCell ref="I28:J28"/>
    <mergeCell ref="I29:J29"/>
    <mergeCell ref="I30:J30"/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38:D38"/>
    <mergeCell ref="H57:H58"/>
    <mergeCell ref="I57:I58"/>
    <mergeCell ref="A57:A58"/>
    <mergeCell ref="C57:C58"/>
    <mergeCell ref="E57:E58"/>
    <mergeCell ref="F57:F58"/>
    <mergeCell ref="G57:G58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1" id="{7DC2A918-FD60-42E0-9E43-9D52178F20B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N8</xm:sqref>
        </x14:conditionalFormatting>
        <x14:conditionalFormatting xmlns:xm="http://schemas.microsoft.com/office/excel/2006/main">
          <x14:cfRule type="iconSet" priority="40" id="{B0E41FA0-5D9A-4FE4-A90A-ADFC5A61B46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N9</xm:sqref>
        </x14:conditionalFormatting>
        <x14:conditionalFormatting xmlns:xm="http://schemas.microsoft.com/office/excel/2006/main">
          <x14:cfRule type="iconSet" priority="39" id="{817AE5B7-269A-4C23-A662-18CB4EA3C27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N10</xm:sqref>
        </x14:conditionalFormatting>
        <x14:conditionalFormatting xmlns:xm="http://schemas.microsoft.com/office/excel/2006/main">
          <x14:cfRule type="iconSet" priority="38" id="{4E2B7372-9F4F-44D7-99EF-8842622B51E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N13</xm:sqref>
        </x14:conditionalFormatting>
        <x14:conditionalFormatting xmlns:xm="http://schemas.microsoft.com/office/excel/2006/main">
          <x14:cfRule type="iconSet" priority="37" id="{ADBD2FD5-1FAA-4F01-A80C-3508499BF7C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O14</xm:sqref>
        </x14:conditionalFormatting>
        <x14:conditionalFormatting xmlns:xm="http://schemas.microsoft.com/office/excel/2006/main">
          <x14:cfRule type="iconSet" priority="36" id="{4B3EBBE9-2E0F-46E6-88DB-1B239F6B207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35" id="{A4E13A67-7CED-469C-B39E-D6878425A2B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M8</xm:sqref>
        </x14:conditionalFormatting>
        <x14:conditionalFormatting xmlns:xm="http://schemas.microsoft.com/office/excel/2006/main">
          <x14:cfRule type="iconSet" priority="34" id="{765BF20B-CB11-4772-B151-871C39D6BF2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</xm:sqref>
        </x14:conditionalFormatting>
        <x14:conditionalFormatting xmlns:xm="http://schemas.microsoft.com/office/excel/2006/main">
          <x14:cfRule type="iconSet" priority="33" id="{5132D004-C233-441F-9B96-6A0764989BC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</xm:sqref>
        </x14:conditionalFormatting>
        <x14:conditionalFormatting xmlns:xm="http://schemas.microsoft.com/office/excel/2006/main">
          <x14:cfRule type="iconSet" priority="32" id="{43E8456E-8B93-439C-92EC-EE65D8674E0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O15</xm:sqref>
        </x14:conditionalFormatting>
        <x14:conditionalFormatting xmlns:xm="http://schemas.microsoft.com/office/excel/2006/main">
          <x14:cfRule type="iconSet" priority="31" id="{003366BF-CCD4-4F5E-AAFF-98088CDCBCD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</xm:sqref>
        </x14:conditionalFormatting>
        <x14:conditionalFormatting xmlns:xm="http://schemas.microsoft.com/office/excel/2006/main">
          <x14:cfRule type="iconSet" priority="30" id="{F0321C3D-39B3-44E0-BA30-1F83807993A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29" id="{2A33A649-436D-4EDB-882C-E942A9A48DF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28" id="{34ACB38C-C382-4EFF-BF29-FE391DDDAF4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zoomScale="80" zoomScaleNormal="80" workbookViewId="0">
      <selection sqref="A1:N1"/>
    </sheetView>
  </sheetViews>
  <sheetFormatPr defaultRowHeight="15"/>
  <cols>
    <col min="1" max="1" width="65.42578125" style="18" bestFit="1" customWidth="1"/>
    <col min="2" max="2" width="9.140625" style="16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>
      <c r="A1" s="150" t="s">
        <v>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4">
      <c r="A2" s="151" t="s">
        <v>16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18">
      <c r="A3" s="152" t="s">
        <v>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>
      <c r="A4" s="2"/>
      <c r="B4" s="2"/>
      <c r="C4" s="2"/>
      <c r="D4" s="2"/>
      <c r="E4" s="3"/>
    </row>
    <row r="5" spans="1:14" ht="15.75">
      <c r="A5" s="153" t="s">
        <v>162</v>
      </c>
      <c r="B5" s="154"/>
      <c r="C5" s="154"/>
      <c r="D5" s="154"/>
      <c r="E5" s="154"/>
      <c r="F5" s="154"/>
      <c r="G5" s="154"/>
      <c r="H5" s="154"/>
      <c r="I5" s="155"/>
      <c r="K5" s="156" t="s">
        <v>3</v>
      </c>
      <c r="L5" s="157"/>
      <c r="M5" s="157"/>
      <c r="N5" s="158"/>
    </row>
    <row r="7" spans="1:14" ht="45">
      <c r="A7" s="5" t="s">
        <v>0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5" t="s">
        <v>10</v>
      </c>
      <c r="I7" s="5" t="s">
        <v>11</v>
      </c>
      <c r="K7" s="6" t="s">
        <v>5</v>
      </c>
      <c r="L7" s="6" t="s">
        <v>6</v>
      </c>
      <c r="M7" s="5" t="s">
        <v>10</v>
      </c>
      <c r="N7" s="5" t="s">
        <v>11</v>
      </c>
    </row>
    <row r="8" spans="1:14">
      <c r="A8" s="7" t="s">
        <v>42</v>
      </c>
      <c r="B8" s="8">
        <v>24</v>
      </c>
      <c r="C8" s="9">
        <v>214</v>
      </c>
      <c r="D8" s="9">
        <v>1577</v>
      </c>
      <c r="E8" s="8">
        <v>42</v>
      </c>
      <c r="F8" s="8">
        <v>76</v>
      </c>
      <c r="G8" s="8"/>
      <c r="H8" s="8">
        <f t="shared" ref="H8:H57" si="0">SUM(B8:G8)</f>
        <v>1933</v>
      </c>
      <c r="I8" s="10">
        <f t="shared" ref="I8:I39" si="1">H8/$H$58</f>
        <v>0.41445111492281306</v>
      </c>
      <c r="K8" s="9">
        <f t="shared" ref="K8:L8" si="2">C8</f>
        <v>214</v>
      </c>
      <c r="L8" s="9">
        <f t="shared" si="2"/>
        <v>1577</v>
      </c>
      <c r="M8" s="8">
        <f t="shared" ref="M8" si="3">SUM(K8:L8)</f>
        <v>1791</v>
      </c>
      <c r="N8" s="10">
        <f t="shared" ref="N8:N41" si="4">M8/$M$58</f>
        <v>0.41049736419894567</v>
      </c>
    </row>
    <row r="9" spans="1:14">
      <c r="A9" s="7" t="s">
        <v>45</v>
      </c>
      <c r="B9" s="8">
        <v>26</v>
      </c>
      <c r="C9" s="9">
        <v>287</v>
      </c>
      <c r="D9" s="9">
        <v>1302</v>
      </c>
      <c r="E9" s="8">
        <v>17</v>
      </c>
      <c r="F9" s="8">
        <v>42</v>
      </c>
      <c r="G9" s="8"/>
      <c r="H9" s="8">
        <f t="shared" si="0"/>
        <v>1674</v>
      </c>
      <c r="I9" s="10">
        <f t="shared" si="1"/>
        <v>0.35891938250428818</v>
      </c>
      <c r="K9" s="9">
        <f t="shared" ref="K9:K57" si="5">C9</f>
        <v>287</v>
      </c>
      <c r="L9" s="9">
        <f t="shared" ref="L9:L57" si="6">D9</f>
        <v>1302</v>
      </c>
      <c r="M9" s="8">
        <f t="shared" ref="M9:M57" si="7">SUM(K9:L9)</f>
        <v>1589</v>
      </c>
      <c r="N9" s="10">
        <f t="shared" si="4"/>
        <v>0.36419894567957828</v>
      </c>
    </row>
    <row r="10" spans="1:14">
      <c r="A10" s="7" t="s">
        <v>47</v>
      </c>
      <c r="B10" s="8">
        <v>2</v>
      </c>
      <c r="C10" s="9">
        <v>43</v>
      </c>
      <c r="D10" s="9">
        <v>187</v>
      </c>
      <c r="E10" s="8"/>
      <c r="F10" s="8">
        <v>6</v>
      </c>
      <c r="G10" s="8"/>
      <c r="H10" s="8">
        <f t="shared" si="0"/>
        <v>238</v>
      </c>
      <c r="I10" s="10">
        <f t="shared" si="1"/>
        <v>5.1029159519725559E-2</v>
      </c>
      <c r="K10" s="9">
        <f t="shared" si="5"/>
        <v>43</v>
      </c>
      <c r="L10" s="9">
        <f t="shared" si="6"/>
        <v>187</v>
      </c>
      <c r="M10" s="8">
        <f t="shared" si="7"/>
        <v>230</v>
      </c>
      <c r="N10" s="10">
        <f t="shared" si="4"/>
        <v>5.2716021086408438E-2</v>
      </c>
    </row>
    <row r="11" spans="1:14">
      <c r="A11" s="7" t="s">
        <v>49</v>
      </c>
      <c r="B11" s="8">
        <v>1</v>
      </c>
      <c r="C11" s="9">
        <v>13</v>
      </c>
      <c r="D11" s="9">
        <v>94</v>
      </c>
      <c r="E11" s="8">
        <v>5</v>
      </c>
      <c r="F11" s="8">
        <v>11</v>
      </c>
      <c r="G11" s="8"/>
      <c r="H11" s="8">
        <f t="shared" ref="H11:H12" si="8">SUM(B11:G11)</f>
        <v>124</v>
      </c>
      <c r="I11" s="10">
        <f t="shared" si="1"/>
        <v>2.6586620926243566E-2</v>
      </c>
      <c r="K11" s="9">
        <f t="shared" ref="K11:K12" si="9">C11</f>
        <v>13</v>
      </c>
      <c r="L11" s="9">
        <f t="shared" ref="L11:L12" si="10">D11</f>
        <v>94</v>
      </c>
      <c r="M11" s="8">
        <f t="shared" ref="M11:M12" si="11">SUM(K11:L11)</f>
        <v>107</v>
      </c>
      <c r="N11" s="10">
        <f t="shared" si="4"/>
        <v>2.4524409809763923E-2</v>
      </c>
    </row>
    <row r="12" spans="1:14">
      <c r="A12" s="7" t="s">
        <v>51</v>
      </c>
      <c r="B12" s="8">
        <v>2</v>
      </c>
      <c r="C12" s="9">
        <v>17</v>
      </c>
      <c r="D12" s="9">
        <v>66</v>
      </c>
      <c r="E12" s="8">
        <v>4</v>
      </c>
      <c r="F12" s="8">
        <v>3</v>
      </c>
      <c r="G12" s="8"/>
      <c r="H12" s="8">
        <f t="shared" si="8"/>
        <v>92</v>
      </c>
      <c r="I12" s="10">
        <f t="shared" si="1"/>
        <v>1.9725557461406518E-2</v>
      </c>
      <c r="K12" s="9">
        <f t="shared" si="9"/>
        <v>17</v>
      </c>
      <c r="L12" s="9">
        <f t="shared" si="10"/>
        <v>66</v>
      </c>
      <c r="M12" s="8">
        <f t="shared" si="11"/>
        <v>83</v>
      </c>
      <c r="N12" s="10">
        <f t="shared" si="4"/>
        <v>1.9023607609443043E-2</v>
      </c>
    </row>
    <row r="13" spans="1:14">
      <c r="A13" s="7" t="s">
        <v>53</v>
      </c>
      <c r="B13" s="8"/>
      <c r="C13" s="9">
        <v>3</v>
      </c>
      <c r="D13" s="9">
        <v>58</v>
      </c>
      <c r="E13" s="8">
        <v>1</v>
      </c>
      <c r="F13" s="8">
        <v>4</v>
      </c>
      <c r="G13" s="8"/>
      <c r="H13" s="8">
        <f t="shared" ref="H13" si="12">SUM(B13:G13)</f>
        <v>66</v>
      </c>
      <c r="I13" s="10">
        <f t="shared" si="1"/>
        <v>1.4150943396226415E-2</v>
      </c>
      <c r="K13" s="9">
        <f t="shared" ref="K13" si="13">C13</f>
        <v>3</v>
      </c>
      <c r="L13" s="9">
        <f t="shared" ref="L13" si="14">D13</f>
        <v>58</v>
      </c>
      <c r="M13" s="8">
        <f t="shared" ref="M13" si="15">SUM(K13:L13)</f>
        <v>61</v>
      </c>
      <c r="N13" s="10">
        <f t="shared" si="4"/>
        <v>1.3981205592482237E-2</v>
      </c>
    </row>
    <row r="14" spans="1:14">
      <c r="A14" s="7" t="s">
        <v>55</v>
      </c>
      <c r="B14" s="8"/>
      <c r="C14" s="9">
        <v>2</v>
      </c>
      <c r="D14" s="9">
        <v>61</v>
      </c>
      <c r="E14" s="8"/>
      <c r="F14" s="8">
        <v>1</v>
      </c>
      <c r="G14" s="8"/>
      <c r="H14" s="8">
        <f t="shared" ref="H14:H15" si="16">SUM(B14:G14)</f>
        <v>64</v>
      </c>
      <c r="I14" s="10">
        <f t="shared" si="1"/>
        <v>1.3722126929674099E-2</v>
      </c>
      <c r="K14" s="9">
        <f t="shared" ref="K14:K15" si="17">C14</f>
        <v>2</v>
      </c>
      <c r="L14" s="9">
        <f t="shared" ref="L14:L15" si="18">D14</f>
        <v>61</v>
      </c>
      <c r="M14" s="8">
        <f t="shared" ref="M14:M15" si="19">SUM(K14:L14)</f>
        <v>63</v>
      </c>
      <c r="N14" s="10">
        <f t="shared" si="4"/>
        <v>1.443960577584231E-2</v>
      </c>
    </row>
    <row r="15" spans="1:14">
      <c r="A15" s="7" t="s">
        <v>59</v>
      </c>
      <c r="B15" s="8"/>
      <c r="C15" s="9">
        <v>15</v>
      </c>
      <c r="D15" s="9">
        <v>35</v>
      </c>
      <c r="E15" s="8"/>
      <c r="F15" s="8">
        <v>3</v>
      </c>
      <c r="G15" s="8"/>
      <c r="H15" s="8">
        <f t="shared" si="16"/>
        <v>53</v>
      </c>
      <c r="I15" s="10">
        <f t="shared" si="1"/>
        <v>1.1363636363636364E-2</v>
      </c>
      <c r="K15" s="9">
        <f t="shared" si="17"/>
        <v>15</v>
      </c>
      <c r="L15" s="9">
        <f t="shared" si="18"/>
        <v>35</v>
      </c>
      <c r="M15" s="8">
        <f t="shared" si="19"/>
        <v>50</v>
      </c>
      <c r="N15" s="10">
        <f t="shared" si="4"/>
        <v>1.1460004584001834E-2</v>
      </c>
    </row>
    <row r="16" spans="1:14">
      <c r="A16" s="7" t="s">
        <v>56</v>
      </c>
      <c r="B16" s="8"/>
      <c r="C16" s="9">
        <v>1</v>
      </c>
      <c r="D16" s="9">
        <v>45</v>
      </c>
      <c r="E16" s="8">
        <v>1</v>
      </c>
      <c r="F16" s="8"/>
      <c r="G16" s="8"/>
      <c r="H16" s="8">
        <f t="shared" ref="H16:H18" si="20">SUM(B16:G16)</f>
        <v>47</v>
      </c>
      <c r="I16" s="10">
        <f t="shared" si="1"/>
        <v>1.0077186963979417E-2</v>
      </c>
      <c r="K16" s="9">
        <f t="shared" ref="K16:K18" si="21">C16</f>
        <v>1</v>
      </c>
      <c r="L16" s="9">
        <f t="shared" ref="L16:L18" si="22">D16</f>
        <v>45</v>
      </c>
      <c r="M16" s="8">
        <f t="shared" ref="M16:M18" si="23">SUM(K16:L16)</f>
        <v>46</v>
      </c>
      <c r="N16" s="10">
        <f t="shared" si="4"/>
        <v>1.0543204217281686E-2</v>
      </c>
    </row>
    <row r="17" spans="1:14">
      <c r="A17" s="7" t="s">
        <v>122</v>
      </c>
      <c r="B17" s="8"/>
      <c r="C17" s="9">
        <v>5</v>
      </c>
      <c r="D17" s="9">
        <v>37</v>
      </c>
      <c r="E17" s="8">
        <v>1</v>
      </c>
      <c r="F17" s="8"/>
      <c r="G17" s="8"/>
      <c r="H17" s="8">
        <f t="shared" si="20"/>
        <v>43</v>
      </c>
      <c r="I17" s="10">
        <f t="shared" si="1"/>
        <v>9.219554030874785E-3</v>
      </c>
      <c r="K17" s="9">
        <f t="shared" si="21"/>
        <v>5</v>
      </c>
      <c r="L17" s="9">
        <f t="shared" si="22"/>
        <v>37</v>
      </c>
      <c r="M17" s="8">
        <f t="shared" si="23"/>
        <v>42</v>
      </c>
      <c r="N17" s="10">
        <f t="shared" si="4"/>
        <v>9.62640385056154E-3</v>
      </c>
    </row>
    <row r="18" spans="1:14">
      <c r="A18" s="7" t="s">
        <v>58</v>
      </c>
      <c r="B18" s="8"/>
      <c r="C18" s="9"/>
      <c r="D18" s="9">
        <v>35</v>
      </c>
      <c r="E18" s="8"/>
      <c r="F18" s="8">
        <v>1</v>
      </c>
      <c r="G18" s="8"/>
      <c r="H18" s="8">
        <f t="shared" si="20"/>
        <v>36</v>
      </c>
      <c r="I18" s="10">
        <f t="shared" si="1"/>
        <v>7.7186963979416811E-3</v>
      </c>
      <c r="K18" s="9">
        <f t="shared" si="21"/>
        <v>0</v>
      </c>
      <c r="L18" s="9">
        <f t="shared" si="22"/>
        <v>35</v>
      </c>
      <c r="M18" s="8">
        <f t="shared" si="23"/>
        <v>35</v>
      </c>
      <c r="N18" s="10">
        <f t="shared" si="4"/>
        <v>8.0220032088012833E-3</v>
      </c>
    </row>
    <row r="19" spans="1:14">
      <c r="A19" s="7" t="s">
        <v>120</v>
      </c>
      <c r="B19" s="8"/>
      <c r="C19" s="9">
        <v>6</v>
      </c>
      <c r="D19" s="9">
        <v>27</v>
      </c>
      <c r="E19" s="8">
        <v>1</v>
      </c>
      <c r="F19" s="8">
        <v>1</v>
      </c>
      <c r="G19" s="8"/>
      <c r="H19" s="8">
        <f t="shared" ref="H19" si="24">SUM(B19:G19)</f>
        <v>35</v>
      </c>
      <c r="I19" s="10">
        <f t="shared" si="1"/>
        <v>7.504288164665523E-3</v>
      </c>
      <c r="K19" s="9">
        <f t="shared" ref="K19" si="25">C19</f>
        <v>6</v>
      </c>
      <c r="L19" s="9">
        <f t="shared" ref="L19" si="26">D19</f>
        <v>27</v>
      </c>
      <c r="M19" s="8">
        <f t="shared" ref="M19" si="27">SUM(K19:L19)</f>
        <v>33</v>
      </c>
      <c r="N19" s="10">
        <f t="shared" si="4"/>
        <v>7.5636030254412102E-3</v>
      </c>
    </row>
    <row r="20" spans="1:14">
      <c r="A20" s="7" t="s">
        <v>123</v>
      </c>
      <c r="B20" s="8">
        <v>1</v>
      </c>
      <c r="C20" s="9"/>
      <c r="D20" s="9">
        <v>19</v>
      </c>
      <c r="E20" s="8">
        <v>2</v>
      </c>
      <c r="F20" s="8">
        <v>3</v>
      </c>
      <c r="G20" s="8"/>
      <c r="H20" s="8">
        <f t="shared" ref="H20:H21" si="28">SUM(B20:G20)</f>
        <v>25</v>
      </c>
      <c r="I20" s="10">
        <f t="shared" si="1"/>
        <v>5.3602058319039449E-3</v>
      </c>
      <c r="K20" s="9">
        <f t="shared" ref="K20:K21" si="29">C20</f>
        <v>0</v>
      </c>
      <c r="L20" s="9">
        <f t="shared" ref="L20:L21" si="30">D20</f>
        <v>19</v>
      </c>
      <c r="M20" s="8">
        <f t="shared" ref="M20:M21" si="31">SUM(K20:L20)</f>
        <v>19</v>
      </c>
      <c r="N20" s="10">
        <f t="shared" si="4"/>
        <v>4.3548017419206969E-3</v>
      </c>
    </row>
    <row r="21" spans="1:14">
      <c r="A21" s="7" t="s">
        <v>124</v>
      </c>
      <c r="B21" s="8"/>
      <c r="C21" s="9">
        <v>4</v>
      </c>
      <c r="D21" s="9">
        <v>18</v>
      </c>
      <c r="E21" s="8"/>
      <c r="F21" s="8"/>
      <c r="G21" s="8"/>
      <c r="H21" s="8">
        <f t="shared" si="28"/>
        <v>22</v>
      </c>
      <c r="I21" s="10">
        <f t="shared" si="1"/>
        <v>4.7169811320754715E-3</v>
      </c>
      <c r="K21" s="9">
        <f t="shared" si="29"/>
        <v>4</v>
      </c>
      <c r="L21" s="9">
        <f t="shared" si="30"/>
        <v>18</v>
      </c>
      <c r="M21" s="8">
        <f t="shared" si="31"/>
        <v>22</v>
      </c>
      <c r="N21" s="10">
        <f t="shared" si="4"/>
        <v>5.0424020169608065E-3</v>
      </c>
    </row>
    <row r="22" spans="1:14">
      <c r="A22" s="7" t="s">
        <v>127</v>
      </c>
      <c r="B22" s="8"/>
      <c r="C22" s="9">
        <v>6</v>
      </c>
      <c r="D22" s="9">
        <v>14</v>
      </c>
      <c r="E22" s="8"/>
      <c r="F22" s="8">
        <v>1</v>
      </c>
      <c r="G22" s="8"/>
      <c r="H22" s="8">
        <f t="shared" ref="H22:H23" si="32">SUM(B22:G22)</f>
        <v>21</v>
      </c>
      <c r="I22" s="10">
        <f t="shared" si="1"/>
        <v>4.5025728987993143E-3</v>
      </c>
      <c r="K22" s="9">
        <f t="shared" ref="K22:K23" si="33">C22</f>
        <v>6</v>
      </c>
      <c r="L22" s="9">
        <f t="shared" ref="L22:L23" si="34">D22</f>
        <v>14</v>
      </c>
      <c r="M22" s="8">
        <f t="shared" ref="M22:M23" si="35">SUM(K22:L22)</f>
        <v>20</v>
      </c>
      <c r="N22" s="10">
        <f t="shared" si="4"/>
        <v>4.5840018336007335E-3</v>
      </c>
    </row>
    <row r="23" spans="1:14">
      <c r="A23" s="7" t="s">
        <v>121</v>
      </c>
      <c r="B23" s="8"/>
      <c r="C23" s="9">
        <v>1</v>
      </c>
      <c r="D23" s="9">
        <v>19</v>
      </c>
      <c r="E23" s="8"/>
      <c r="F23" s="8"/>
      <c r="G23" s="8"/>
      <c r="H23" s="8">
        <f t="shared" si="32"/>
        <v>20</v>
      </c>
      <c r="I23" s="10">
        <f t="shared" si="1"/>
        <v>4.2881646655231562E-3</v>
      </c>
      <c r="K23" s="9">
        <f t="shared" si="33"/>
        <v>1</v>
      </c>
      <c r="L23" s="9">
        <f t="shared" si="34"/>
        <v>19</v>
      </c>
      <c r="M23" s="8">
        <f t="shared" si="35"/>
        <v>20</v>
      </c>
      <c r="N23" s="10">
        <f t="shared" si="4"/>
        <v>4.5840018336007335E-3</v>
      </c>
    </row>
    <row r="24" spans="1:14">
      <c r="A24" s="7" t="s">
        <v>129</v>
      </c>
      <c r="B24" s="8"/>
      <c r="C24" s="9">
        <v>1</v>
      </c>
      <c r="D24" s="9">
        <v>17</v>
      </c>
      <c r="E24" s="8"/>
      <c r="F24" s="8"/>
      <c r="G24" s="8"/>
      <c r="H24" s="8">
        <f t="shared" ref="H24" si="36">SUM(B24:G24)</f>
        <v>18</v>
      </c>
      <c r="I24" s="10">
        <f t="shared" si="1"/>
        <v>3.8593481989708405E-3</v>
      </c>
      <c r="K24" s="9">
        <f t="shared" ref="K24" si="37">C24</f>
        <v>1</v>
      </c>
      <c r="L24" s="9">
        <f t="shared" ref="L24" si="38">D24</f>
        <v>17</v>
      </c>
      <c r="M24" s="8">
        <f t="shared" ref="M24" si="39">SUM(K24:L24)</f>
        <v>18</v>
      </c>
      <c r="N24" s="10">
        <f t="shared" si="4"/>
        <v>4.1256016502406604E-3</v>
      </c>
    </row>
    <row r="25" spans="1:14">
      <c r="A25" s="7" t="s">
        <v>125</v>
      </c>
      <c r="B25" s="8"/>
      <c r="C25" s="9">
        <v>2</v>
      </c>
      <c r="D25" s="9">
        <v>15</v>
      </c>
      <c r="E25" s="8"/>
      <c r="F25" s="8"/>
      <c r="G25" s="8"/>
      <c r="H25" s="8">
        <f t="shared" si="0"/>
        <v>17</v>
      </c>
      <c r="I25" s="10">
        <f t="shared" si="1"/>
        <v>3.6449399656946829E-3</v>
      </c>
      <c r="K25" s="9">
        <f t="shared" si="5"/>
        <v>2</v>
      </c>
      <c r="L25" s="9">
        <f t="shared" si="6"/>
        <v>15</v>
      </c>
      <c r="M25" s="8">
        <f t="shared" si="7"/>
        <v>17</v>
      </c>
      <c r="N25" s="10">
        <f t="shared" si="4"/>
        <v>3.8964015585606234E-3</v>
      </c>
    </row>
    <row r="26" spans="1:14">
      <c r="A26" s="7" t="s">
        <v>128</v>
      </c>
      <c r="B26" s="8">
        <v>6</v>
      </c>
      <c r="C26" s="9">
        <v>4</v>
      </c>
      <c r="D26" s="9">
        <v>6</v>
      </c>
      <c r="E26" s="8">
        <v>1</v>
      </c>
      <c r="F26" s="8"/>
      <c r="G26" s="8"/>
      <c r="H26" s="8">
        <f t="shared" si="0"/>
        <v>17</v>
      </c>
      <c r="I26" s="10">
        <f t="shared" si="1"/>
        <v>3.6449399656946829E-3</v>
      </c>
      <c r="K26" s="9">
        <f t="shared" si="5"/>
        <v>4</v>
      </c>
      <c r="L26" s="9">
        <f t="shared" si="6"/>
        <v>6</v>
      </c>
      <c r="M26" s="8">
        <f t="shared" si="7"/>
        <v>10</v>
      </c>
      <c r="N26" s="10">
        <f t="shared" si="4"/>
        <v>2.2920009168003667E-3</v>
      </c>
    </row>
    <row r="27" spans="1:14">
      <c r="A27" s="7" t="s">
        <v>126</v>
      </c>
      <c r="B27" s="8"/>
      <c r="C27" s="9">
        <v>1</v>
      </c>
      <c r="D27" s="9">
        <v>10</v>
      </c>
      <c r="E27" s="8"/>
      <c r="F27" s="8">
        <v>1</v>
      </c>
      <c r="G27" s="8"/>
      <c r="H27" s="8">
        <f t="shared" ref="H27" si="40">SUM(B27:G27)</f>
        <v>12</v>
      </c>
      <c r="I27" s="10">
        <f t="shared" si="1"/>
        <v>2.5728987993138938E-3</v>
      </c>
      <c r="K27" s="9">
        <f t="shared" ref="K27" si="41">C27</f>
        <v>1</v>
      </c>
      <c r="L27" s="9">
        <f t="shared" ref="L27" si="42">D27</f>
        <v>10</v>
      </c>
      <c r="M27" s="8">
        <f t="shared" ref="M27" si="43">SUM(K27:L27)</f>
        <v>11</v>
      </c>
      <c r="N27" s="10">
        <f t="shared" si="4"/>
        <v>2.5212010084804033E-3</v>
      </c>
    </row>
    <row r="28" spans="1:14">
      <c r="A28" s="7" t="s">
        <v>141</v>
      </c>
      <c r="B28" s="8"/>
      <c r="C28" s="9">
        <v>3</v>
      </c>
      <c r="D28" s="9">
        <v>9</v>
      </c>
      <c r="E28" s="8"/>
      <c r="F28" s="8"/>
      <c r="G28" s="8"/>
      <c r="H28" s="8">
        <f t="shared" ref="H28:H29" si="44">SUM(B28:G28)</f>
        <v>12</v>
      </c>
      <c r="I28" s="10">
        <f t="shared" si="1"/>
        <v>2.5728987993138938E-3</v>
      </c>
      <c r="K28" s="9">
        <f t="shared" ref="K28:K29" si="45">C28</f>
        <v>3</v>
      </c>
      <c r="L28" s="9">
        <f t="shared" ref="L28:L29" si="46">D28</f>
        <v>9</v>
      </c>
      <c r="M28" s="8">
        <f t="shared" ref="M28:M29" si="47">SUM(K28:L28)</f>
        <v>12</v>
      </c>
      <c r="N28" s="10">
        <f t="shared" si="4"/>
        <v>2.7504011001604402E-3</v>
      </c>
    </row>
    <row r="29" spans="1:14">
      <c r="A29" s="7" t="s">
        <v>139</v>
      </c>
      <c r="B29" s="8"/>
      <c r="C29" s="9"/>
      <c r="D29" s="9">
        <v>9</v>
      </c>
      <c r="E29" s="8"/>
      <c r="F29" s="8"/>
      <c r="G29" s="8"/>
      <c r="H29" s="8">
        <f t="shared" si="44"/>
        <v>9</v>
      </c>
      <c r="I29" s="10">
        <f t="shared" si="1"/>
        <v>1.9296740994854203E-3</v>
      </c>
      <c r="K29" s="9">
        <f t="shared" si="45"/>
        <v>0</v>
      </c>
      <c r="L29" s="9">
        <f t="shared" si="46"/>
        <v>9</v>
      </c>
      <c r="M29" s="8">
        <f t="shared" si="47"/>
        <v>9</v>
      </c>
      <c r="N29" s="10">
        <f t="shared" si="4"/>
        <v>2.0628008251203302E-3</v>
      </c>
    </row>
    <row r="30" spans="1:14">
      <c r="A30" s="7" t="s">
        <v>135</v>
      </c>
      <c r="B30" s="8"/>
      <c r="C30" s="9"/>
      <c r="D30" s="9">
        <v>8</v>
      </c>
      <c r="E30" s="8"/>
      <c r="F30" s="8">
        <v>1</v>
      </c>
      <c r="G30" s="8"/>
      <c r="H30" s="8">
        <f t="shared" ref="H30:H41" si="48">SUM(B30:G30)</f>
        <v>9</v>
      </c>
      <c r="I30" s="10">
        <f t="shared" si="1"/>
        <v>1.9296740994854203E-3</v>
      </c>
      <c r="K30" s="9">
        <f t="shared" ref="K30:K41" si="49">C30</f>
        <v>0</v>
      </c>
      <c r="L30" s="9">
        <f t="shared" ref="L30:L41" si="50">D30</f>
        <v>8</v>
      </c>
      <c r="M30" s="8">
        <f t="shared" ref="M30:M41" si="51">SUM(K30:L30)</f>
        <v>8</v>
      </c>
      <c r="N30" s="10">
        <f t="shared" si="4"/>
        <v>1.8336007334402934E-3</v>
      </c>
    </row>
    <row r="31" spans="1:14">
      <c r="A31" s="7" t="s">
        <v>131</v>
      </c>
      <c r="B31" s="8"/>
      <c r="C31" s="9"/>
      <c r="D31" s="9">
        <v>8</v>
      </c>
      <c r="E31" s="8"/>
      <c r="F31" s="8"/>
      <c r="G31" s="8"/>
      <c r="H31" s="8">
        <f t="shared" ref="H31:H39" si="52">SUM(B31:G31)</f>
        <v>8</v>
      </c>
      <c r="I31" s="10">
        <f t="shared" si="1"/>
        <v>1.7152658662092624E-3</v>
      </c>
      <c r="K31" s="9">
        <f t="shared" ref="K31:K39" si="53">C31</f>
        <v>0</v>
      </c>
      <c r="L31" s="9">
        <f t="shared" ref="L31:L39" si="54">D31</f>
        <v>8</v>
      </c>
      <c r="M31" s="8">
        <f t="shared" ref="M31:M39" si="55">SUM(K31:L31)</f>
        <v>8</v>
      </c>
      <c r="N31" s="10">
        <f t="shared" si="4"/>
        <v>1.8336007334402934E-3</v>
      </c>
    </row>
    <row r="32" spans="1:14">
      <c r="A32" s="7" t="s">
        <v>130</v>
      </c>
      <c r="B32" s="8"/>
      <c r="C32" s="9">
        <v>2</v>
      </c>
      <c r="D32" s="9">
        <v>5</v>
      </c>
      <c r="E32" s="8"/>
      <c r="F32" s="8"/>
      <c r="G32" s="8"/>
      <c r="H32" s="8">
        <f t="shared" si="52"/>
        <v>7</v>
      </c>
      <c r="I32" s="10">
        <f t="shared" si="1"/>
        <v>1.5008576329331046E-3</v>
      </c>
      <c r="K32" s="9">
        <f t="shared" si="53"/>
        <v>2</v>
      </c>
      <c r="L32" s="9">
        <f t="shared" si="54"/>
        <v>5</v>
      </c>
      <c r="M32" s="8">
        <f t="shared" si="55"/>
        <v>7</v>
      </c>
      <c r="N32" s="10">
        <f t="shared" si="4"/>
        <v>1.6044006417602567E-3</v>
      </c>
    </row>
    <row r="33" spans="1:14">
      <c r="A33" s="7" t="s">
        <v>132</v>
      </c>
      <c r="B33" s="8"/>
      <c r="C33" s="9"/>
      <c r="D33" s="9">
        <v>6</v>
      </c>
      <c r="E33" s="8"/>
      <c r="F33" s="8"/>
      <c r="G33" s="8"/>
      <c r="H33" s="8">
        <f t="shared" si="52"/>
        <v>6</v>
      </c>
      <c r="I33" s="10">
        <f t="shared" si="1"/>
        <v>1.2864493996569469E-3</v>
      </c>
      <c r="K33" s="9">
        <f t="shared" si="53"/>
        <v>0</v>
      </c>
      <c r="L33" s="9">
        <f t="shared" si="54"/>
        <v>6</v>
      </c>
      <c r="M33" s="8">
        <f t="shared" si="55"/>
        <v>6</v>
      </c>
      <c r="N33" s="10">
        <f t="shared" si="4"/>
        <v>1.3752005500802201E-3</v>
      </c>
    </row>
    <row r="34" spans="1:14">
      <c r="A34" s="7" t="s">
        <v>133</v>
      </c>
      <c r="B34" s="8"/>
      <c r="C34" s="9">
        <v>1</v>
      </c>
      <c r="D34" s="9">
        <v>4</v>
      </c>
      <c r="E34" s="8"/>
      <c r="F34" s="8"/>
      <c r="G34" s="8"/>
      <c r="H34" s="8">
        <f t="shared" si="52"/>
        <v>5</v>
      </c>
      <c r="I34" s="10">
        <f t="shared" si="1"/>
        <v>1.0720411663807891E-3</v>
      </c>
      <c r="K34" s="9">
        <f t="shared" si="53"/>
        <v>1</v>
      </c>
      <c r="L34" s="9">
        <f t="shared" si="54"/>
        <v>4</v>
      </c>
      <c r="M34" s="8">
        <f t="shared" si="55"/>
        <v>5</v>
      </c>
      <c r="N34" s="10">
        <f t="shared" si="4"/>
        <v>1.1460004584001834E-3</v>
      </c>
    </row>
    <row r="35" spans="1:14">
      <c r="A35" s="7" t="s">
        <v>134</v>
      </c>
      <c r="B35" s="8"/>
      <c r="C35" s="9"/>
      <c r="D35" s="9">
        <v>1</v>
      </c>
      <c r="E35" s="8">
        <v>3</v>
      </c>
      <c r="F35" s="8"/>
      <c r="G35" s="8"/>
      <c r="H35" s="8">
        <f t="shared" si="52"/>
        <v>4</v>
      </c>
      <c r="I35" s="10">
        <f t="shared" si="1"/>
        <v>8.576329331046312E-4</v>
      </c>
      <c r="K35" s="9">
        <f t="shared" si="53"/>
        <v>0</v>
      </c>
      <c r="L35" s="9">
        <f t="shared" si="54"/>
        <v>1</v>
      </c>
      <c r="M35" s="8">
        <f t="shared" si="55"/>
        <v>1</v>
      </c>
      <c r="N35" s="10">
        <f t="shared" si="4"/>
        <v>2.2920009168003668E-4</v>
      </c>
    </row>
    <row r="36" spans="1:14">
      <c r="A36" s="7" t="s">
        <v>153</v>
      </c>
      <c r="B36" s="8"/>
      <c r="C36" s="9"/>
      <c r="D36" s="9">
        <v>3</v>
      </c>
      <c r="E36" s="8"/>
      <c r="F36" s="8">
        <v>1</v>
      </c>
      <c r="G36" s="8"/>
      <c r="H36" s="8">
        <f t="shared" si="52"/>
        <v>4</v>
      </c>
      <c r="I36" s="10">
        <f t="shared" si="1"/>
        <v>8.576329331046312E-4</v>
      </c>
      <c r="K36" s="9">
        <f t="shared" si="53"/>
        <v>0</v>
      </c>
      <c r="L36" s="9">
        <f t="shared" si="54"/>
        <v>3</v>
      </c>
      <c r="M36" s="8">
        <f t="shared" si="55"/>
        <v>3</v>
      </c>
      <c r="N36" s="10">
        <f t="shared" si="4"/>
        <v>6.8760027504011006E-4</v>
      </c>
    </row>
    <row r="37" spans="1:14">
      <c r="A37" s="7" t="s">
        <v>137</v>
      </c>
      <c r="B37" s="8"/>
      <c r="C37" s="9"/>
      <c r="D37" s="9">
        <v>4</v>
      </c>
      <c r="E37" s="8"/>
      <c r="F37" s="8"/>
      <c r="G37" s="8"/>
      <c r="H37" s="8">
        <f t="shared" si="52"/>
        <v>4</v>
      </c>
      <c r="I37" s="10">
        <f t="shared" si="1"/>
        <v>8.576329331046312E-4</v>
      </c>
      <c r="K37" s="9">
        <f t="shared" si="53"/>
        <v>0</v>
      </c>
      <c r="L37" s="9">
        <f t="shared" si="54"/>
        <v>4</v>
      </c>
      <c r="M37" s="8">
        <f t="shared" si="55"/>
        <v>4</v>
      </c>
      <c r="N37" s="10">
        <f t="shared" si="4"/>
        <v>9.1680036672014671E-4</v>
      </c>
    </row>
    <row r="38" spans="1:14">
      <c r="A38" s="7" t="s">
        <v>136</v>
      </c>
      <c r="B38" s="8"/>
      <c r="C38" s="9">
        <v>1</v>
      </c>
      <c r="D38" s="9">
        <v>3</v>
      </c>
      <c r="E38" s="8"/>
      <c r="F38" s="8"/>
      <c r="G38" s="8"/>
      <c r="H38" s="8">
        <f t="shared" si="52"/>
        <v>4</v>
      </c>
      <c r="I38" s="10">
        <f t="shared" si="1"/>
        <v>8.576329331046312E-4</v>
      </c>
      <c r="K38" s="9">
        <f t="shared" si="53"/>
        <v>1</v>
      </c>
      <c r="L38" s="9">
        <f t="shared" si="54"/>
        <v>3</v>
      </c>
      <c r="M38" s="8">
        <f t="shared" si="55"/>
        <v>4</v>
      </c>
      <c r="N38" s="10">
        <f t="shared" si="4"/>
        <v>9.1680036672014671E-4</v>
      </c>
    </row>
    <row r="39" spans="1:14">
      <c r="A39" s="7" t="s">
        <v>138</v>
      </c>
      <c r="B39" s="8"/>
      <c r="C39" s="9"/>
      <c r="D39" s="9">
        <v>1</v>
      </c>
      <c r="E39" s="8">
        <v>1</v>
      </c>
      <c r="F39" s="8">
        <v>2</v>
      </c>
      <c r="G39" s="8"/>
      <c r="H39" s="8">
        <f t="shared" si="52"/>
        <v>4</v>
      </c>
      <c r="I39" s="10">
        <f t="shared" si="1"/>
        <v>8.576329331046312E-4</v>
      </c>
      <c r="K39" s="9">
        <f t="shared" si="53"/>
        <v>0</v>
      </c>
      <c r="L39" s="9">
        <f t="shared" si="54"/>
        <v>1</v>
      </c>
      <c r="M39" s="8">
        <f t="shared" si="55"/>
        <v>1</v>
      </c>
      <c r="N39" s="10">
        <f t="shared" si="4"/>
        <v>2.2920009168003668E-4</v>
      </c>
    </row>
    <row r="40" spans="1:14">
      <c r="A40" s="7" t="s">
        <v>149</v>
      </c>
      <c r="B40" s="8"/>
      <c r="C40" s="9">
        <v>1</v>
      </c>
      <c r="D40" s="9">
        <v>2</v>
      </c>
      <c r="E40" s="8"/>
      <c r="F40" s="8"/>
      <c r="G40" s="8"/>
      <c r="H40" s="8">
        <f t="shared" ref="H40" si="56">SUM(B40:G40)</f>
        <v>3</v>
      </c>
      <c r="I40" s="10">
        <f t="shared" ref="I40:I57" si="57">H40/$H$58</f>
        <v>6.4322469982847346E-4</v>
      </c>
      <c r="K40" s="9">
        <f t="shared" ref="K40" si="58">C40</f>
        <v>1</v>
      </c>
      <c r="L40" s="9">
        <f t="shared" ref="L40" si="59">D40</f>
        <v>2</v>
      </c>
      <c r="M40" s="8">
        <f t="shared" ref="M40" si="60">SUM(K40:L40)</f>
        <v>3</v>
      </c>
      <c r="N40" s="10">
        <f t="shared" si="4"/>
        <v>6.8760027504011006E-4</v>
      </c>
    </row>
    <row r="41" spans="1:14">
      <c r="A41" s="7" t="s">
        <v>144</v>
      </c>
      <c r="B41" s="8"/>
      <c r="C41" s="9">
        <v>1</v>
      </c>
      <c r="D41" s="9">
        <v>2</v>
      </c>
      <c r="E41" s="8"/>
      <c r="F41" s="8"/>
      <c r="G41" s="8"/>
      <c r="H41" s="8">
        <f t="shared" si="48"/>
        <v>3</v>
      </c>
      <c r="I41" s="10">
        <f t="shared" si="57"/>
        <v>6.4322469982847346E-4</v>
      </c>
      <c r="K41" s="9">
        <f t="shared" si="49"/>
        <v>1</v>
      </c>
      <c r="L41" s="9">
        <f t="shared" si="50"/>
        <v>2</v>
      </c>
      <c r="M41" s="8">
        <f t="shared" si="51"/>
        <v>3</v>
      </c>
      <c r="N41" s="10">
        <f t="shared" si="4"/>
        <v>6.8760027504011006E-4</v>
      </c>
    </row>
    <row r="42" spans="1:14">
      <c r="A42" s="7" t="s">
        <v>140</v>
      </c>
      <c r="B42" s="8"/>
      <c r="C42" s="9">
        <v>1</v>
      </c>
      <c r="D42" s="9">
        <v>2</v>
      </c>
      <c r="E42" s="8"/>
      <c r="F42" s="8"/>
      <c r="G42" s="8"/>
      <c r="H42" s="8">
        <f t="shared" ref="H42" si="61">SUM(B42:G42)</f>
        <v>3</v>
      </c>
      <c r="I42" s="10">
        <f t="shared" si="57"/>
        <v>6.4322469982847346E-4</v>
      </c>
      <c r="K42" s="9">
        <f t="shared" ref="K42" si="62">C42</f>
        <v>1</v>
      </c>
      <c r="L42" s="9">
        <f t="shared" ref="L42" si="63">D42</f>
        <v>2</v>
      </c>
      <c r="M42" s="8">
        <f t="shared" ref="M42" si="64">SUM(K42:L42)</f>
        <v>3</v>
      </c>
      <c r="N42" s="10">
        <f t="shared" ref="N42:N57" si="65">M42/$M$58</f>
        <v>6.8760027504011006E-4</v>
      </c>
    </row>
    <row r="43" spans="1:14">
      <c r="A43" s="7" t="s">
        <v>143</v>
      </c>
      <c r="B43" s="8"/>
      <c r="C43" s="9">
        <v>2</v>
      </c>
      <c r="D43" s="9">
        <v>1</v>
      </c>
      <c r="E43" s="8"/>
      <c r="F43" s="8"/>
      <c r="G43" s="8"/>
      <c r="H43" s="8">
        <f t="shared" ref="H43" si="66">SUM(B43:G43)</f>
        <v>3</v>
      </c>
      <c r="I43" s="10">
        <f t="shared" si="57"/>
        <v>6.4322469982847346E-4</v>
      </c>
      <c r="K43" s="9">
        <f t="shared" ref="K43" si="67">C43</f>
        <v>2</v>
      </c>
      <c r="L43" s="9">
        <f t="shared" ref="L43" si="68">D43</f>
        <v>1</v>
      </c>
      <c r="M43" s="8">
        <f t="shared" ref="M43" si="69">SUM(K43:L43)</f>
        <v>3</v>
      </c>
      <c r="N43" s="10">
        <f t="shared" si="65"/>
        <v>6.8760027504011006E-4</v>
      </c>
    </row>
    <row r="44" spans="1:14">
      <c r="A44" s="7" t="s">
        <v>142</v>
      </c>
      <c r="B44" s="8"/>
      <c r="C44" s="9">
        <v>1</v>
      </c>
      <c r="D44" s="9">
        <v>2</v>
      </c>
      <c r="E44" s="8"/>
      <c r="F44" s="8"/>
      <c r="G44" s="8"/>
      <c r="H44" s="8">
        <f t="shared" si="0"/>
        <v>3</v>
      </c>
      <c r="I44" s="10">
        <f t="shared" si="57"/>
        <v>6.4322469982847346E-4</v>
      </c>
      <c r="K44" s="9">
        <f t="shared" si="5"/>
        <v>1</v>
      </c>
      <c r="L44" s="9">
        <f t="shared" si="6"/>
        <v>2</v>
      </c>
      <c r="M44" s="8">
        <f t="shared" si="7"/>
        <v>3</v>
      </c>
      <c r="N44" s="10">
        <f t="shared" si="65"/>
        <v>6.8760027504011006E-4</v>
      </c>
    </row>
    <row r="45" spans="1:14">
      <c r="A45" s="7" t="s">
        <v>158</v>
      </c>
      <c r="B45" s="8">
        <v>1</v>
      </c>
      <c r="C45" s="9"/>
      <c r="D45" s="9">
        <v>1</v>
      </c>
      <c r="E45" s="8"/>
      <c r="F45" s="8"/>
      <c r="G45" s="8"/>
      <c r="H45" s="8">
        <f t="shared" si="0"/>
        <v>2</v>
      </c>
      <c r="I45" s="10">
        <f t="shared" si="57"/>
        <v>4.288164665523156E-4</v>
      </c>
      <c r="K45" s="9">
        <f t="shared" si="5"/>
        <v>0</v>
      </c>
      <c r="L45" s="9">
        <f t="shared" si="6"/>
        <v>1</v>
      </c>
      <c r="M45" s="8">
        <f t="shared" si="7"/>
        <v>1</v>
      </c>
      <c r="N45" s="10">
        <f t="shared" si="65"/>
        <v>2.2920009168003668E-4</v>
      </c>
    </row>
    <row r="46" spans="1:14">
      <c r="A46" s="7" t="s">
        <v>147</v>
      </c>
      <c r="B46" s="8"/>
      <c r="C46" s="9">
        <v>1</v>
      </c>
      <c r="D46" s="9">
        <v>1</v>
      </c>
      <c r="E46" s="8"/>
      <c r="F46" s="8"/>
      <c r="G46" s="8"/>
      <c r="H46" s="8">
        <f t="shared" ref="H46:H51" si="70">SUM(B46:G46)</f>
        <v>2</v>
      </c>
      <c r="I46" s="10">
        <f t="shared" si="57"/>
        <v>4.288164665523156E-4</v>
      </c>
      <c r="K46" s="9">
        <f t="shared" ref="K46:K51" si="71">C46</f>
        <v>1</v>
      </c>
      <c r="L46" s="9">
        <f t="shared" ref="L46:L51" si="72">D46</f>
        <v>1</v>
      </c>
      <c r="M46" s="8">
        <f t="shared" ref="M46:M51" si="73">SUM(K46:L46)</f>
        <v>2</v>
      </c>
      <c r="N46" s="10">
        <f t="shared" si="65"/>
        <v>4.5840018336007336E-4</v>
      </c>
    </row>
    <row r="47" spans="1:14">
      <c r="A47" s="7" t="s">
        <v>151</v>
      </c>
      <c r="B47" s="8"/>
      <c r="C47" s="9"/>
      <c r="D47" s="9">
        <v>1</v>
      </c>
      <c r="E47" s="8"/>
      <c r="F47" s="8">
        <v>1</v>
      </c>
      <c r="G47" s="8"/>
      <c r="H47" s="8">
        <f t="shared" si="70"/>
        <v>2</v>
      </c>
      <c r="I47" s="10">
        <f t="shared" si="57"/>
        <v>4.288164665523156E-4</v>
      </c>
      <c r="K47" s="9">
        <f t="shared" si="71"/>
        <v>0</v>
      </c>
      <c r="L47" s="9">
        <f t="shared" si="72"/>
        <v>1</v>
      </c>
      <c r="M47" s="8">
        <f t="shared" si="73"/>
        <v>1</v>
      </c>
      <c r="N47" s="10">
        <f t="shared" si="65"/>
        <v>2.2920009168003668E-4</v>
      </c>
    </row>
    <row r="48" spans="1:14">
      <c r="A48" s="7" t="s">
        <v>157</v>
      </c>
      <c r="B48" s="8"/>
      <c r="C48" s="9"/>
      <c r="D48" s="9">
        <v>1</v>
      </c>
      <c r="E48" s="8"/>
      <c r="F48" s="8"/>
      <c r="G48" s="8"/>
      <c r="H48" s="8">
        <f t="shared" si="70"/>
        <v>1</v>
      </c>
      <c r="I48" s="10">
        <f t="shared" si="57"/>
        <v>2.144082332761578E-4</v>
      </c>
      <c r="K48" s="9">
        <f t="shared" si="71"/>
        <v>0</v>
      </c>
      <c r="L48" s="9">
        <f t="shared" si="72"/>
        <v>1</v>
      </c>
      <c r="M48" s="8">
        <f t="shared" si="73"/>
        <v>1</v>
      </c>
      <c r="N48" s="10">
        <f t="shared" si="65"/>
        <v>2.2920009168003668E-4</v>
      </c>
    </row>
    <row r="49" spans="1:14">
      <c r="A49" s="7" t="s">
        <v>145</v>
      </c>
      <c r="B49" s="8"/>
      <c r="C49" s="9"/>
      <c r="D49" s="9">
        <v>1</v>
      </c>
      <c r="E49" s="8"/>
      <c r="F49" s="8"/>
      <c r="G49" s="8"/>
      <c r="H49" s="8">
        <f t="shared" si="70"/>
        <v>1</v>
      </c>
      <c r="I49" s="10">
        <f t="shared" si="57"/>
        <v>2.144082332761578E-4</v>
      </c>
      <c r="K49" s="9">
        <f t="shared" si="71"/>
        <v>0</v>
      </c>
      <c r="L49" s="9">
        <f t="shared" si="72"/>
        <v>1</v>
      </c>
      <c r="M49" s="8">
        <f t="shared" si="73"/>
        <v>1</v>
      </c>
      <c r="N49" s="10">
        <f t="shared" si="65"/>
        <v>2.2920009168003668E-4</v>
      </c>
    </row>
    <row r="50" spans="1:14">
      <c r="A50" s="7" t="s">
        <v>152</v>
      </c>
      <c r="B50" s="8"/>
      <c r="C50" s="9"/>
      <c r="D50" s="9">
        <v>1</v>
      </c>
      <c r="E50" s="8"/>
      <c r="F50" s="8"/>
      <c r="G50" s="8"/>
      <c r="H50" s="8">
        <f t="shared" si="70"/>
        <v>1</v>
      </c>
      <c r="I50" s="10">
        <f t="shared" si="57"/>
        <v>2.144082332761578E-4</v>
      </c>
      <c r="K50" s="9">
        <f t="shared" si="71"/>
        <v>0</v>
      </c>
      <c r="L50" s="9">
        <f t="shared" si="72"/>
        <v>1</v>
      </c>
      <c r="M50" s="8">
        <f t="shared" si="73"/>
        <v>1</v>
      </c>
      <c r="N50" s="10">
        <f t="shared" si="65"/>
        <v>2.2920009168003668E-4</v>
      </c>
    </row>
    <row r="51" spans="1:14">
      <c r="A51" s="7" t="s">
        <v>146</v>
      </c>
      <c r="B51" s="8"/>
      <c r="C51" s="9"/>
      <c r="D51" s="9">
        <v>1</v>
      </c>
      <c r="E51" s="8"/>
      <c r="F51" s="8"/>
      <c r="G51" s="8"/>
      <c r="H51" s="8">
        <f t="shared" si="70"/>
        <v>1</v>
      </c>
      <c r="I51" s="10">
        <f t="shared" si="57"/>
        <v>2.144082332761578E-4</v>
      </c>
      <c r="K51" s="9">
        <f t="shared" si="71"/>
        <v>0</v>
      </c>
      <c r="L51" s="9">
        <f t="shared" si="72"/>
        <v>1</v>
      </c>
      <c r="M51" s="8">
        <f t="shared" si="73"/>
        <v>1</v>
      </c>
      <c r="N51" s="10">
        <f t="shared" si="65"/>
        <v>2.2920009168003668E-4</v>
      </c>
    </row>
    <row r="52" spans="1:14">
      <c r="A52" s="7" t="s">
        <v>166</v>
      </c>
      <c r="B52" s="8"/>
      <c r="C52" s="9"/>
      <c r="D52" s="9"/>
      <c r="E52" s="8"/>
      <c r="F52" s="8">
        <v>1</v>
      </c>
      <c r="G52" s="8"/>
      <c r="H52" s="8">
        <f t="shared" ref="H52:H53" si="74">SUM(B52:G52)</f>
        <v>1</v>
      </c>
      <c r="I52" s="10">
        <f t="shared" si="57"/>
        <v>2.144082332761578E-4</v>
      </c>
      <c r="K52" s="9">
        <f t="shared" ref="K52:K53" si="75">C52</f>
        <v>0</v>
      </c>
      <c r="L52" s="9">
        <f t="shared" ref="L52:L53" si="76">D52</f>
        <v>0</v>
      </c>
      <c r="M52" s="8">
        <f t="shared" ref="M52:M53" si="77">SUM(K52:L52)</f>
        <v>0</v>
      </c>
      <c r="N52" s="10">
        <f t="shared" si="65"/>
        <v>0</v>
      </c>
    </row>
    <row r="53" spans="1:14">
      <c r="A53" s="7" t="s">
        <v>150</v>
      </c>
      <c r="B53" s="8"/>
      <c r="C53" s="9"/>
      <c r="D53" s="9">
        <v>1</v>
      </c>
      <c r="E53" s="8"/>
      <c r="F53" s="8"/>
      <c r="G53" s="8"/>
      <c r="H53" s="8">
        <f t="shared" si="74"/>
        <v>1</v>
      </c>
      <c r="I53" s="10">
        <f t="shared" si="57"/>
        <v>2.144082332761578E-4</v>
      </c>
      <c r="K53" s="9">
        <f t="shared" si="75"/>
        <v>0</v>
      </c>
      <c r="L53" s="9">
        <f t="shared" si="76"/>
        <v>1</v>
      </c>
      <c r="M53" s="8">
        <f t="shared" si="77"/>
        <v>1</v>
      </c>
      <c r="N53" s="10">
        <f t="shared" si="65"/>
        <v>2.2920009168003668E-4</v>
      </c>
    </row>
    <row r="54" spans="1:14">
      <c r="A54" s="7" t="s">
        <v>155</v>
      </c>
      <c r="B54" s="8"/>
      <c r="C54" s="9"/>
      <c r="D54" s="9">
        <v>1</v>
      </c>
      <c r="E54" s="8"/>
      <c r="F54" s="8"/>
      <c r="G54" s="8"/>
      <c r="H54" s="8">
        <f t="shared" si="0"/>
        <v>1</v>
      </c>
      <c r="I54" s="10">
        <f t="shared" si="57"/>
        <v>2.144082332761578E-4</v>
      </c>
      <c r="K54" s="9">
        <f t="shared" si="5"/>
        <v>0</v>
      </c>
      <c r="L54" s="9">
        <f t="shared" si="6"/>
        <v>1</v>
      </c>
      <c r="M54" s="8">
        <f t="shared" si="7"/>
        <v>1</v>
      </c>
      <c r="N54" s="10">
        <f t="shared" si="65"/>
        <v>2.2920009168003668E-4</v>
      </c>
    </row>
    <row r="55" spans="1:14">
      <c r="A55" s="7" t="s">
        <v>159</v>
      </c>
      <c r="B55" s="8"/>
      <c r="C55" s="9"/>
      <c r="D55" s="9">
        <v>1</v>
      </c>
      <c r="E55" s="8"/>
      <c r="F55" s="8"/>
      <c r="G55" s="8"/>
      <c r="H55" s="8">
        <f t="shared" si="0"/>
        <v>1</v>
      </c>
      <c r="I55" s="10">
        <f t="shared" si="57"/>
        <v>2.144082332761578E-4</v>
      </c>
      <c r="K55" s="9">
        <f t="shared" si="5"/>
        <v>0</v>
      </c>
      <c r="L55" s="9">
        <f t="shared" si="6"/>
        <v>1</v>
      </c>
      <c r="M55" s="8">
        <f t="shared" si="7"/>
        <v>1</v>
      </c>
      <c r="N55" s="10">
        <f t="shared" si="65"/>
        <v>2.2920009168003668E-4</v>
      </c>
    </row>
    <row r="56" spans="1:14">
      <c r="A56" s="7" t="s">
        <v>156</v>
      </c>
      <c r="B56" s="8"/>
      <c r="C56" s="9"/>
      <c r="D56" s="9">
        <v>1</v>
      </c>
      <c r="E56" s="8"/>
      <c r="F56" s="8"/>
      <c r="G56" s="8"/>
      <c r="H56" s="8">
        <f t="shared" si="0"/>
        <v>1</v>
      </c>
      <c r="I56" s="10">
        <f t="shared" si="57"/>
        <v>2.144082332761578E-4</v>
      </c>
      <c r="K56" s="9">
        <f t="shared" si="5"/>
        <v>0</v>
      </c>
      <c r="L56" s="9">
        <f t="shared" si="6"/>
        <v>1</v>
      </c>
      <c r="M56" s="8">
        <f t="shared" si="7"/>
        <v>1</v>
      </c>
      <c r="N56" s="10">
        <f t="shared" si="65"/>
        <v>2.2920009168003668E-4</v>
      </c>
    </row>
    <row r="57" spans="1:14">
      <c r="A57" s="7" t="s">
        <v>148</v>
      </c>
      <c r="B57" s="8"/>
      <c r="C57" s="9"/>
      <c r="D57" s="9">
        <v>1</v>
      </c>
      <c r="E57" s="8"/>
      <c r="F57" s="8"/>
      <c r="G57" s="8"/>
      <c r="H57" s="8">
        <f t="shared" si="0"/>
        <v>1</v>
      </c>
      <c r="I57" s="10">
        <f t="shared" si="57"/>
        <v>2.144082332761578E-4</v>
      </c>
      <c r="K57" s="9">
        <f t="shared" si="5"/>
        <v>0</v>
      </c>
      <c r="L57" s="9">
        <f t="shared" si="6"/>
        <v>1</v>
      </c>
      <c r="M57" s="8">
        <f t="shared" si="7"/>
        <v>1</v>
      </c>
      <c r="N57" s="10">
        <f t="shared" si="65"/>
        <v>2.2920009168003668E-4</v>
      </c>
    </row>
    <row r="58" spans="1:14">
      <c r="A58" s="11" t="s">
        <v>17</v>
      </c>
      <c r="B58" s="12">
        <f t="shared" ref="B58:I58" si="78">SUM(B8:B57)</f>
        <v>63</v>
      </c>
      <c r="C58" s="13">
        <f t="shared" si="78"/>
        <v>639</v>
      </c>
      <c r="D58" s="13">
        <f t="shared" si="78"/>
        <v>3724</v>
      </c>
      <c r="E58" s="12">
        <f t="shared" si="78"/>
        <v>79</v>
      </c>
      <c r="F58" s="12">
        <f t="shared" si="78"/>
        <v>159</v>
      </c>
      <c r="G58" s="12">
        <f t="shared" si="78"/>
        <v>0</v>
      </c>
      <c r="H58" s="12">
        <f t="shared" si="78"/>
        <v>4664</v>
      </c>
      <c r="I58" s="14">
        <f t="shared" si="78"/>
        <v>0.99999999999999956</v>
      </c>
      <c r="K58" s="13">
        <f>SUM(K8:K57)</f>
        <v>639</v>
      </c>
      <c r="L58" s="13">
        <f>SUM(L8:L57)</f>
        <v>3724</v>
      </c>
      <c r="M58" s="12">
        <f>SUM(M8:M57)</f>
        <v>4363</v>
      </c>
      <c r="N58" s="14">
        <f>SUM(N8:N57)</f>
        <v>1.0000000000000002</v>
      </c>
    </row>
    <row r="60" spans="1:14">
      <c r="A60" s="15" t="s">
        <v>12</v>
      </c>
    </row>
    <row r="61" spans="1:14">
      <c r="A61" s="17" t="s">
        <v>163</v>
      </c>
    </row>
  </sheetData>
  <sheetProtection selectLockedCells="1" selectUnlockedCells="1"/>
  <mergeCells count="5">
    <mergeCell ref="A1:N1"/>
    <mergeCell ref="A2:N2"/>
    <mergeCell ref="A3:N3"/>
    <mergeCell ref="A5:I5"/>
    <mergeCell ref="K5:N5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zoomScale="85" zoomScaleNormal="85" workbookViewId="0">
      <selection sqref="A1:F1"/>
    </sheetView>
  </sheetViews>
  <sheetFormatPr defaultRowHeight="15"/>
  <cols>
    <col min="1" max="1" width="72.7109375" style="18" customWidth="1"/>
    <col min="2" max="2" width="9.140625" style="16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>
      <c r="A1" s="150" t="s">
        <v>1</v>
      </c>
      <c r="B1" s="150"/>
      <c r="C1" s="150"/>
      <c r="D1" s="150"/>
      <c r="E1" s="150"/>
      <c r="F1" s="150"/>
    </row>
    <row r="2" spans="1:6">
      <c r="A2" s="151" t="s">
        <v>16</v>
      </c>
      <c r="B2" s="151"/>
      <c r="C2" s="151"/>
      <c r="D2" s="151"/>
      <c r="E2" s="151"/>
      <c r="F2" s="151"/>
    </row>
    <row r="3" spans="1:6" ht="18">
      <c r="A3" s="152" t="s">
        <v>2</v>
      </c>
      <c r="B3" s="152"/>
      <c r="C3" s="152"/>
      <c r="D3" s="152"/>
      <c r="E3" s="152"/>
      <c r="F3" s="152"/>
    </row>
    <row r="4" spans="1:6">
      <c r="A4" s="2"/>
      <c r="B4" s="2"/>
      <c r="C4" s="2"/>
      <c r="D4" s="2"/>
      <c r="E4" s="3"/>
    </row>
    <row r="5" spans="1:6" ht="15.75">
      <c r="A5" s="153" t="s">
        <v>164</v>
      </c>
      <c r="B5" s="154"/>
      <c r="C5" s="154"/>
      <c r="D5" s="154"/>
      <c r="E5" s="154"/>
      <c r="F5" s="155"/>
    </row>
    <row r="6" spans="1:6">
      <c r="B6" s="18"/>
      <c r="C6" s="18"/>
      <c r="D6" s="16"/>
    </row>
    <row r="7" spans="1:6" ht="30">
      <c r="A7" s="5" t="s">
        <v>0</v>
      </c>
      <c r="B7" s="6" t="s">
        <v>13</v>
      </c>
      <c r="C7" s="6" t="s">
        <v>14</v>
      </c>
      <c r="D7" s="6" t="s">
        <v>15</v>
      </c>
      <c r="E7" s="5" t="s">
        <v>10</v>
      </c>
      <c r="F7" s="5" t="s">
        <v>11</v>
      </c>
    </row>
    <row r="8" spans="1:6">
      <c r="A8" s="7" t="s">
        <v>42</v>
      </c>
      <c r="B8" s="8">
        <v>350</v>
      </c>
      <c r="C8" s="8">
        <v>1183</v>
      </c>
      <c r="D8" s="8">
        <v>400</v>
      </c>
      <c r="E8" s="8">
        <f>SUM(B8:D8)</f>
        <v>1933</v>
      </c>
      <c r="F8" s="10">
        <f t="shared" ref="F8:F41" si="0">E8/$E$58</f>
        <v>0.41445111492281306</v>
      </c>
    </row>
    <row r="9" spans="1:6">
      <c r="A9" s="7" t="s">
        <v>45</v>
      </c>
      <c r="B9" s="8">
        <v>327</v>
      </c>
      <c r="C9" s="8">
        <v>983</v>
      </c>
      <c r="D9" s="8">
        <v>364</v>
      </c>
      <c r="E9" s="8">
        <f t="shared" ref="E9:E57" si="1">SUM(B9:D9)</f>
        <v>1674</v>
      </c>
      <c r="F9" s="10">
        <f t="shared" si="0"/>
        <v>0.35891938250428818</v>
      </c>
    </row>
    <row r="10" spans="1:6">
      <c r="A10" s="7" t="s">
        <v>47</v>
      </c>
      <c r="B10" s="8">
        <v>52</v>
      </c>
      <c r="C10" s="8">
        <v>143</v>
      </c>
      <c r="D10" s="8">
        <v>43</v>
      </c>
      <c r="E10" s="8">
        <f t="shared" ref="E10:E23" si="2">SUM(B10:D10)</f>
        <v>238</v>
      </c>
      <c r="F10" s="10">
        <f t="shared" si="0"/>
        <v>5.1029159519725559E-2</v>
      </c>
    </row>
    <row r="11" spans="1:6">
      <c r="A11" s="7" t="s">
        <v>49</v>
      </c>
      <c r="B11" s="8">
        <v>19</v>
      </c>
      <c r="C11" s="8">
        <v>71</v>
      </c>
      <c r="D11" s="8">
        <v>34</v>
      </c>
      <c r="E11" s="8">
        <f t="shared" ref="E11" si="3">SUM(B11:D11)</f>
        <v>124</v>
      </c>
      <c r="F11" s="10">
        <f t="shared" si="0"/>
        <v>2.6586620926243566E-2</v>
      </c>
    </row>
    <row r="12" spans="1:6">
      <c r="A12" s="7" t="s">
        <v>51</v>
      </c>
      <c r="B12" s="8">
        <v>27</v>
      </c>
      <c r="C12" s="8">
        <v>50</v>
      </c>
      <c r="D12" s="8">
        <v>15</v>
      </c>
      <c r="E12" s="8">
        <f t="shared" si="2"/>
        <v>92</v>
      </c>
      <c r="F12" s="10">
        <f t="shared" si="0"/>
        <v>1.9725557461406518E-2</v>
      </c>
    </row>
    <row r="13" spans="1:6">
      <c r="A13" s="7" t="s">
        <v>53</v>
      </c>
      <c r="B13" s="8">
        <v>14</v>
      </c>
      <c r="C13" s="8">
        <v>33</v>
      </c>
      <c r="D13" s="8">
        <v>19</v>
      </c>
      <c r="E13" s="8">
        <f t="shared" si="2"/>
        <v>66</v>
      </c>
      <c r="F13" s="10">
        <f t="shared" si="0"/>
        <v>1.4150943396226415E-2</v>
      </c>
    </row>
    <row r="14" spans="1:6">
      <c r="A14" s="7" t="s">
        <v>55</v>
      </c>
      <c r="B14" s="8">
        <v>2</v>
      </c>
      <c r="C14" s="8">
        <v>28</v>
      </c>
      <c r="D14" s="8">
        <v>34</v>
      </c>
      <c r="E14" s="8">
        <f t="shared" ref="E14:E18" si="4">SUM(B14:D14)</f>
        <v>64</v>
      </c>
      <c r="F14" s="10">
        <f t="shared" si="0"/>
        <v>1.3722126929674099E-2</v>
      </c>
    </row>
    <row r="15" spans="1:6">
      <c r="A15" s="7" t="s">
        <v>59</v>
      </c>
      <c r="B15" s="8">
        <v>7</v>
      </c>
      <c r="C15" s="8">
        <v>31</v>
      </c>
      <c r="D15" s="8">
        <v>15</v>
      </c>
      <c r="E15" s="8">
        <f t="shared" ref="E15" si="5">SUM(B15:D15)</f>
        <v>53</v>
      </c>
      <c r="F15" s="10">
        <f t="shared" si="0"/>
        <v>1.1363636363636364E-2</v>
      </c>
    </row>
    <row r="16" spans="1:6">
      <c r="A16" s="7" t="s">
        <v>56</v>
      </c>
      <c r="B16" s="8">
        <v>2</v>
      </c>
      <c r="C16" s="8">
        <v>21</v>
      </c>
      <c r="D16" s="8">
        <v>24</v>
      </c>
      <c r="E16" s="8">
        <f t="shared" ref="E16:E17" si="6">SUM(B16:D16)</f>
        <v>47</v>
      </c>
      <c r="F16" s="10">
        <f t="shared" ref="F16:F17" si="7">E16/$E$58</f>
        <v>1.0077186963979417E-2</v>
      </c>
    </row>
    <row r="17" spans="1:6">
      <c r="A17" s="7" t="s">
        <v>122</v>
      </c>
      <c r="B17" s="8">
        <v>14</v>
      </c>
      <c r="C17" s="8">
        <v>28</v>
      </c>
      <c r="D17" s="8">
        <v>1</v>
      </c>
      <c r="E17" s="8">
        <f t="shared" si="6"/>
        <v>43</v>
      </c>
      <c r="F17" s="10">
        <f t="shared" si="7"/>
        <v>9.219554030874785E-3</v>
      </c>
    </row>
    <row r="18" spans="1:6">
      <c r="A18" s="7" t="s">
        <v>58</v>
      </c>
      <c r="B18" s="8">
        <v>1</v>
      </c>
      <c r="C18" s="8">
        <v>19</v>
      </c>
      <c r="D18" s="8">
        <v>16</v>
      </c>
      <c r="E18" s="8">
        <f t="shared" si="4"/>
        <v>36</v>
      </c>
      <c r="F18" s="10">
        <f t="shared" si="0"/>
        <v>7.7186963979416811E-3</v>
      </c>
    </row>
    <row r="19" spans="1:6">
      <c r="A19" s="7" t="s">
        <v>120</v>
      </c>
      <c r="B19" s="8">
        <v>11</v>
      </c>
      <c r="C19" s="8">
        <v>20</v>
      </c>
      <c r="D19" s="8">
        <v>4</v>
      </c>
      <c r="E19" s="8">
        <f t="shared" ref="E19:E22" si="8">SUM(B19:D19)</f>
        <v>35</v>
      </c>
      <c r="F19" s="10">
        <f t="shared" si="0"/>
        <v>7.504288164665523E-3</v>
      </c>
    </row>
    <row r="20" spans="1:6">
      <c r="A20" s="7" t="s">
        <v>123</v>
      </c>
      <c r="B20" s="8">
        <v>6</v>
      </c>
      <c r="C20" s="8">
        <v>17</v>
      </c>
      <c r="D20" s="8">
        <v>2</v>
      </c>
      <c r="E20" s="8">
        <f t="shared" ref="E20:E21" si="9">SUM(B20:D20)</f>
        <v>25</v>
      </c>
      <c r="F20" s="10">
        <f t="shared" si="0"/>
        <v>5.3602058319039449E-3</v>
      </c>
    </row>
    <row r="21" spans="1:6">
      <c r="A21" s="7" t="s">
        <v>124</v>
      </c>
      <c r="B21" s="8">
        <v>2</v>
      </c>
      <c r="C21" s="8">
        <v>14</v>
      </c>
      <c r="D21" s="8">
        <v>6</v>
      </c>
      <c r="E21" s="8">
        <f t="shared" si="9"/>
        <v>22</v>
      </c>
      <c r="F21" s="10">
        <f t="shared" si="0"/>
        <v>4.7169811320754715E-3</v>
      </c>
    </row>
    <row r="22" spans="1:6">
      <c r="A22" s="7" t="s">
        <v>127</v>
      </c>
      <c r="B22" s="8">
        <v>3</v>
      </c>
      <c r="C22" s="8">
        <v>15</v>
      </c>
      <c r="D22" s="8">
        <v>3</v>
      </c>
      <c r="E22" s="8">
        <f t="shared" si="8"/>
        <v>21</v>
      </c>
      <c r="F22" s="10">
        <f t="shared" si="0"/>
        <v>4.5025728987993143E-3</v>
      </c>
    </row>
    <row r="23" spans="1:6">
      <c r="A23" s="7" t="s">
        <v>121</v>
      </c>
      <c r="B23" s="8">
        <v>1</v>
      </c>
      <c r="C23" s="8">
        <v>7</v>
      </c>
      <c r="D23" s="8">
        <v>12</v>
      </c>
      <c r="E23" s="8">
        <f t="shared" si="2"/>
        <v>20</v>
      </c>
      <c r="F23" s="10">
        <f t="shared" si="0"/>
        <v>4.2881646655231562E-3</v>
      </c>
    </row>
    <row r="24" spans="1:6">
      <c r="A24" s="7" t="s">
        <v>129</v>
      </c>
      <c r="B24" s="8">
        <v>2</v>
      </c>
      <c r="C24" s="8">
        <v>10</v>
      </c>
      <c r="D24" s="8">
        <v>6</v>
      </c>
      <c r="E24" s="8">
        <f t="shared" si="1"/>
        <v>18</v>
      </c>
      <c r="F24" s="10">
        <f t="shared" si="0"/>
        <v>3.8593481989708405E-3</v>
      </c>
    </row>
    <row r="25" spans="1:6">
      <c r="A25" s="7" t="s">
        <v>125</v>
      </c>
      <c r="B25" s="8">
        <v>4</v>
      </c>
      <c r="C25" s="8">
        <v>6</v>
      </c>
      <c r="D25" s="8">
        <v>7</v>
      </c>
      <c r="E25" s="8">
        <f t="shared" si="1"/>
        <v>17</v>
      </c>
      <c r="F25" s="10">
        <f t="shared" si="0"/>
        <v>3.6449399656946829E-3</v>
      </c>
    </row>
    <row r="26" spans="1:6">
      <c r="A26" s="7" t="s">
        <v>128</v>
      </c>
      <c r="B26" s="8">
        <v>2</v>
      </c>
      <c r="C26" s="8">
        <v>12</v>
      </c>
      <c r="D26" s="8">
        <v>3</v>
      </c>
      <c r="E26" s="8">
        <f t="shared" ref="E26:E37" si="10">SUM(B26:D26)</f>
        <v>17</v>
      </c>
      <c r="F26" s="10">
        <f t="shared" si="0"/>
        <v>3.6449399656946829E-3</v>
      </c>
    </row>
    <row r="27" spans="1:6">
      <c r="A27" s="7" t="s">
        <v>126</v>
      </c>
      <c r="B27" s="8">
        <v>5</v>
      </c>
      <c r="C27" s="8">
        <v>4</v>
      </c>
      <c r="D27" s="8">
        <v>3</v>
      </c>
      <c r="E27" s="8">
        <f t="shared" ref="E27:E33" si="11">SUM(B27:D27)</f>
        <v>12</v>
      </c>
      <c r="F27" s="10">
        <f t="shared" si="0"/>
        <v>2.5728987993138938E-3</v>
      </c>
    </row>
    <row r="28" spans="1:6">
      <c r="A28" s="7" t="s">
        <v>141</v>
      </c>
      <c r="B28" s="8"/>
      <c r="C28" s="8">
        <v>10</v>
      </c>
      <c r="D28" s="8">
        <v>2</v>
      </c>
      <c r="E28" s="8">
        <f t="shared" si="11"/>
        <v>12</v>
      </c>
      <c r="F28" s="10">
        <f t="shared" si="0"/>
        <v>2.5728987993138938E-3</v>
      </c>
    </row>
    <row r="29" spans="1:6">
      <c r="A29" s="7" t="s">
        <v>139</v>
      </c>
      <c r="B29" s="8">
        <v>1</v>
      </c>
      <c r="C29" s="8">
        <v>6</v>
      </c>
      <c r="D29" s="8">
        <v>2</v>
      </c>
      <c r="E29" s="8">
        <f t="shared" ref="E29:E30" si="12">SUM(B29:D29)</f>
        <v>9</v>
      </c>
      <c r="F29" s="10">
        <f t="shared" si="0"/>
        <v>1.9296740994854203E-3</v>
      </c>
    </row>
    <row r="30" spans="1:6">
      <c r="A30" s="7" t="s">
        <v>135</v>
      </c>
      <c r="B30" s="8">
        <v>5</v>
      </c>
      <c r="C30" s="8">
        <v>3</v>
      </c>
      <c r="D30" s="8">
        <v>1</v>
      </c>
      <c r="E30" s="8">
        <f t="shared" si="12"/>
        <v>9</v>
      </c>
      <c r="F30" s="10">
        <f t="shared" si="0"/>
        <v>1.9296740994854203E-3</v>
      </c>
    </row>
    <row r="31" spans="1:6">
      <c r="A31" s="7" t="s">
        <v>131</v>
      </c>
      <c r="B31" s="8"/>
      <c r="C31" s="8">
        <v>3</v>
      </c>
      <c r="D31" s="8">
        <v>5</v>
      </c>
      <c r="E31" s="8">
        <f t="shared" si="11"/>
        <v>8</v>
      </c>
      <c r="F31" s="10">
        <f t="shared" si="0"/>
        <v>1.7152658662092624E-3</v>
      </c>
    </row>
    <row r="32" spans="1:6">
      <c r="A32" s="7" t="s">
        <v>130</v>
      </c>
      <c r="B32" s="8">
        <v>1</v>
      </c>
      <c r="C32" s="8">
        <v>4</v>
      </c>
      <c r="D32" s="8">
        <v>2</v>
      </c>
      <c r="E32" s="8">
        <f t="shared" si="11"/>
        <v>7</v>
      </c>
      <c r="F32" s="10">
        <f t="shared" si="0"/>
        <v>1.5008576329331046E-3</v>
      </c>
    </row>
    <row r="33" spans="1:6">
      <c r="A33" s="7" t="s">
        <v>132</v>
      </c>
      <c r="B33" s="8">
        <v>1</v>
      </c>
      <c r="C33" s="8">
        <v>3</v>
      </c>
      <c r="D33" s="8">
        <v>2</v>
      </c>
      <c r="E33" s="8">
        <f t="shared" si="11"/>
        <v>6</v>
      </c>
      <c r="F33" s="10">
        <f t="shared" si="0"/>
        <v>1.2864493996569469E-3</v>
      </c>
    </row>
    <row r="34" spans="1:6">
      <c r="A34" s="7" t="s">
        <v>133</v>
      </c>
      <c r="B34" s="8"/>
      <c r="C34" s="8">
        <v>3</v>
      </c>
      <c r="D34" s="8">
        <v>2</v>
      </c>
      <c r="E34" s="8">
        <f t="shared" si="10"/>
        <v>5</v>
      </c>
      <c r="F34" s="10">
        <f t="shared" si="0"/>
        <v>1.0720411663807891E-3</v>
      </c>
    </row>
    <row r="35" spans="1:6">
      <c r="A35" s="7" t="s">
        <v>134</v>
      </c>
      <c r="B35" s="8"/>
      <c r="C35" s="8"/>
      <c r="D35" s="8">
        <v>4</v>
      </c>
      <c r="E35" s="8">
        <f t="shared" ref="E35" si="13">SUM(B35:D35)</f>
        <v>4</v>
      </c>
      <c r="F35" s="10">
        <f t="shared" si="0"/>
        <v>8.576329331046312E-4</v>
      </c>
    </row>
    <row r="36" spans="1:6">
      <c r="A36" s="7" t="s">
        <v>153</v>
      </c>
      <c r="B36" s="8"/>
      <c r="C36" s="8">
        <v>4</v>
      </c>
      <c r="D36" s="8"/>
      <c r="E36" s="8">
        <f t="shared" si="10"/>
        <v>4</v>
      </c>
      <c r="F36" s="10">
        <f t="shared" si="0"/>
        <v>8.576329331046312E-4</v>
      </c>
    </row>
    <row r="37" spans="1:6">
      <c r="A37" s="7" t="s">
        <v>137</v>
      </c>
      <c r="B37" s="8"/>
      <c r="C37" s="8">
        <v>3</v>
      </c>
      <c r="D37" s="8">
        <v>1</v>
      </c>
      <c r="E37" s="8">
        <f t="shared" si="10"/>
        <v>4</v>
      </c>
      <c r="F37" s="10">
        <f t="shared" si="0"/>
        <v>8.576329331046312E-4</v>
      </c>
    </row>
    <row r="38" spans="1:6">
      <c r="A38" s="7" t="s">
        <v>136</v>
      </c>
      <c r="B38" s="8">
        <v>1</v>
      </c>
      <c r="C38" s="8">
        <v>2</v>
      </c>
      <c r="D38" s="8">
        <v>1</v>
      </c>
      <c r="E38" s="8">
        <f t="shared" ref="E38" si="14">SUM(B38:D38)</f>
        <v>4</v>
      </c>
      <c r="F38" s="10">
        <f t="shared" si="0"/>
        <v>8.576329331046312E-4</v>
      </c>
    </row>
    <row r="39" spans="1:6">
      <c r="A39" s="7" t="s">
        <v>138</v>
      </c>
      <c r="B39" s="8">
        <v>2</v>
      </c>
      <c r="C39" s="8">
        <v>2</v>
      </c>
      <c r="D39" s="8"/>
      <c r="E39" s="8">
        <f t="shared" ref="E39" si="15">SUM(B39:D39)</f>
        <v>4</v>
      </c>
      <c r="F39" s="10">
        <f t="shared" si="0"/>
        <v>8.576329331046312E-4</v>
      </c>
    </row>
    <row r="40" spans="1:6">
      <c r="A40" s="7" t="s">
        <v>149</v>
      </c>
      <c r="B40" s="8">
        <v>1</v>
      </c>
      <c r="C40" s="8">
        <v>2</v>
      </c>
      <c r="D40" s="8"/>
      <c r="E40" s="8">
        <f t="shared" si="1"/>
        <v>3</v>
      </c>
      <c r="F40" s="10">
        <f t="shared" si="0"/>
        <v>6.4322469982847346E-4</v>
      </c>
    </row>
    <row r="41" spans="1:6">
      <c r="A41" s="7" t="s">
        <v>144</v>
      </c>
      <c r="B41" s="8"/>
      <c r="C41" s="8">
        <v>1</v>
      </c>
      <c r="D41" s="8">
        <v>2</v>
      </c>
      <c r="E41" s="8">
        <f t="shared" ref="E41:E42" si="16">SUM(B41:D41)</f>
        <v>3</v>
      </c>
      <c r="F41" s="10">
        <f t="shared" si="0"/>
        <v>6.4322469982847346E-4</v>
      </c>
    </row>
    <row r="42" spans="1:6">
      <c r="A42" s="7" t="s">
        <v>140</v>
      </c>
      <c r="B42" s="8">
        <v>1</v>
      </c>
      <c r="C42" s="8"/>
      <c r="D42" s="8">
        <v>2</v>
      </c>
      <c r="E42" s="8">
        <f t="shared" si="16"/>
        <v>3</v>
      </c>
      <c r="F42" s="10">
        <f t="shared" ref="F42:F57" si="17">E42/$E$58</f>
        <v>6.4322469982847346E-4</v>
      </c>
    </row>
    <row r="43" spans="1:6">
      <c r="A43" s="7" t="s">
        <v>143</v>
      </c>
      <c r="B43" s="8">
        <v>1</v>
      </c>
      <c r="C43" s="8">
        <v>1</v>
      </c>
      <c r="D43" s="8">
        <v>1</v>
      </c>
      <c r="E43" s="8">
        <f t="shared" ref="E43:E49" si="18">SUM(B43:D43)</f>
        <v>3</v>
      </c>
      <c r="F43" s="10">
        <f t="shared" si="17"/>
        <v>6.4322469982847346E-4</v>
      </c>
    </row>
    <row r="44" spans="1:6">
      <c r="A44" s="7" t="s">
        <v>142</v>
      </c>
      <c r="B44" s="8">
        <v>1</v>
      </c>
      <c r="C44" s="8">
        <v>2</v>
      </c>
      <c r="D44" s="8"/>
      <c r="E44" s="8">
        <f t="shared" si="18"/>
        <v>3</v>
      </c>
      <c r="F44" s="10">
        <f t="shared" si="17"/>
        <v>6.4322469982847346E-4</v>
      </c>
    </row>
    <row r="45" spans="1:6">
      <c r="A45" s="7" t="s">
        <v>158</v>
      </c>
      <c r="B45" s="8"/>
      <c r="C45" s="8">
        <v>2</v>
      </c>
      <c r="D45" s="8"/>
      <c r="E45" s="8">
        <f t="shared" si="18"/>
        <v>2</v>
      </c>
      <c r="F45" s="10">
        <f t="shared" si="17"/>
        <v>4.288164665523156E-4</v>
      </c>
    </row>
    <row r="46" spans="1:6">
      <c r="A46" s="7" t="s">
        <v>147</v>
      </c>
      <c r="B46" s="8"/>
      <c r="C46" s="8">
        <v>2</v>
      </c>
      <c r="D46" s="8"/>
      <c r="E46" s="8">
        <f t="shared" si="18"/>
        <v>2</v>
      </c>
      <c r="F46" s="10">
        <f t="shared" si="17"/>
        <v>4.288164665523156E-4</v>
      </c>
    </row>
    <row r="47" spans="1:6">
      <c r="A47" s="7" t="s">
        <v>151</v>
      </c>
      <c r="B47" s="8"/>
      <c r="C47" s="8">
        <v>1</v>
      </c>
      <c r="D47" s="8">
        <v>1</v>
      </c>
      <c r="E47" s="8">
        <f t="shared" si="18"/>
        <v>2</v>
      </c>
      <c r="F47" s="10">
        <f t="shared" si="17"/>
        <v>4.288164665523156E-4</v>
      </c>
    </row>
    <row r="48" spans="1:6">
      <c r="A48" s="7" t="s">
        <v>157</v>
      </c>
      <c r="B48" s="8"/>
      <c r="C48" s="8">
        <v>1</v>
      </c>
      <c r="D48" s="8"/>
      <c r="E48" s="8">
        <f t="shared" si="18"/>
        <v>1</v>
      </c>
      <c r="F48" s="10">
        <f t="shared" si="17"/>
        <v>2.144082332761578E-4</v>
      </c>
    </row>
    <row r="49" spans="1:6">
      <c r="A49" s="7" t="s">
        <v>145</v>
      </c>
      <c r="B49" s="8">
        <v>1</v>
      </c>
      <c r="C49" s="8"/>
      <c r="D49" s="8"/>
      <c r="E49" s="8">
        <f t="shared" si="18"/>
        <v>1</v>
      </c>
      <c r="F49" s="10">
        <f t="shared" si="17"/>
        <v>2.144082332761578E-4</v>
      </c>
    </row>
    <row r="50" spans="1:6">
      <c r="A50" s="7" t="s">
        <v>152</v>
      </c>
      <c r="B50" s="8"/>
      <c r="C50" s="8"/>
      <c r="D50" s="8">
        <v>1</v>
      </c>
      <c r="E50" s="8">
        <f t="shared" si="1"/>
        <v>1</v>
      </c>
      <c r="F50" s="10">
        <f t="shared" si="17"/>
        <v>2.144082332761578E-4</v>
      </c>
    </row>
    <row r="51" spans="1:6">
      <c r="A51" s="7" t="s">
        <v>146</v>
      </c>
      <c r="B51" s="8"/>
      <c r="C51" s="8"/>
      <c r="D51" s="8">
        <v>1</v>
      </c>
      <c r="E51" s="8">
        <f t="shared" si="1"/>
        <v>1</v>
      </c>
      <c r="F51" s="10">
        <f t="shared" si="17"/>
        <v>2.144082332761578E-4</v>
      </c>
    </row>
    <row r="52" spans="1:6">
      <c r="A52" s="7" t="s">
        <v>166</v>
      </c>
      <c r="B52" s="8"/>
      <c r="C52" s="8">
        <v>1</v>
      </c>
      <c r="D52" s="8"/>
      <c r="E52" s="8">
        <f t="shared" si="1"/>
        <v>1</v>
      </c>
      <c r="F52" s="10">
        <f t="shared" si="17"/>
        <v>2.144082332761578E-4</v>
      </c>
    </row>
    <row r="53" spans="1:6">
      <c r="A53" s="7" t="s">
        <v>150</v>
      </c>
      <c r="B53" s="8"/>
      <c r="C53" s="8">
        <v>1</v>
      </c>
      <c r="D53" s="8"/>
      <c r="E53" s="8">
        <f t="shared" si="1"/>
        <v>1</v>
      </c>
      <c r="F53" s="10">
        <f t="shared" si="17"/>
        <v>2.144082332761578E-4</v>
      </c>
    </row>
    <row r="54" spans="1:6">
      <c r="A54" s="7" t="s">
        <v>155</v>
      </c>
      <c r="B54" s="8"/>
      <c r="C54" s="8">
        <v>1</v>
      </c>
      <c r="D54" s="8"/>
      <c r="E54" s="8">
        <f t="shared" si="1"/>
        <v>1</v>
      </c>
      <c r="F54" s="10">
        <f t="shared" si="17"/>
        <v>2.144082332761578E-4</v>
      </c>
    </row>
    <row r="55" spans="1:6">
      <c r="A55" s="7" t="s">
        <v>159</v>
      </c>
      <c r="B55" s="8"/>
      <c r="C55" s="8">
        <v>1</v>
      </c>
      <c r="D55" s="8"/>
      <c r="E55" s="8">
        <f t="shared" si="1"/>
        <v>1</v>
      </c>
      <c r="F55" s="10">
        <f t="shared" si="17"/>
        <v>2.144082332761578E-4</v>
      </c>
    </row>
    <row r="56" spans="1:6">
      <c r="A56" s="7" t="s">
        <v>156</v>
      </c>
      <c r="B56" s="8"/>
      <c r="C56" s="8"/>
      <c r="D56" s="8">
        <v>1</v>
      </c>
      <c r="E56" s="8">
        <f t="shared" si="1"/>
        <v>1</v>
      </c>
      <c r="F56" s="10">
        <f t="shared" si="17"/>
        <v>2.144082332761578E-4</v>
      </c>
    </row>
    <row r="57" spans="1:6" ht="14.25" customHeight="1">
      <c r="A57" s="7" t="s">
        <v>148</v>
      </c>
      <c r="B57" s="8"/>
      <c r="C57" s="8">
        <v>1</v>
      </c>
      <c r="D57" s="8"/>
      <c r="E57" s="8">
        <f t="shared" si="1"/>
        <v>1</v>
      </c>
      <c r="F57" s="10">
        <f t="shared" si="17"/>
        <v>2.144082332761578E-4</v>
      </c>
    </row>
    <row r="58" spans="1:6">
      <c r="A58" s="11" t="s">
        <v>17</v>
      </c>
      <c r="B58" s="12">
        <f>SUM(B8:B57)</f>
        <v>867</v>
      </c>
      <c r="C58" s="12">
        <f>SUM(C8:C57)</f>
        <v>2755</v>
      </c>
      <c r="D58" s="12">
        <f>SUM(D8:D57)</f>
        <v>1042</v>
      </c>
      <c r="E58" s="12">
        <f>SUM(E8:E57)</f>
        <v>4664</v>
      </c>
      <c r="F58" s="14">
        <f>SUM(F8:F57)</f>
        <v>0.99999999999999956</v>
      </c>
    </row>
    <row r="59" spans="1:6" s="16" customFormat="1">
      <c r="B59" s="19"/>
      <c r="C59" s="19"/>
      <c r="D59" s="19"/>
      <c r="E59" s="19"/>
    </row>
    <row r="60" spans="1:6">
      <c r="A60" s="15" t="s">
        <v>12</v>
      </c>
      <c r="B60" s="20"/>
      <c r="C60" s="20"/>
      <c r="D60" s="20"/>
      <c r="E60" s="20"/>
    </row>
    <row r="61" spans="1:6">
      <c r="A61" s="17" t="s">
        <v>165</v>
      </c>
    </row>
  </sheetData>
  <sheetProtection selectLockedCells="1" selectUnlockedCells="1"/>
  <mergeCells count="4">
    <mergeCell ref="A1:F1"/>
    <mergeCell ref="A2:F2"/>
    <mergeCell ref="A3:F3"/>
    <mergeCell ref="A5:F5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Mike</cp:lastModifiedBy>
  <cp:lastPrinted>2020-05-08T19:12:39Z</cp:lastPrinted>
  <dcterms:created xsi:type="dcterms:W3CDTF">2018-12-28T13:45:09Z</dcterms:created>
  <dcterms:modified xsi:type="dcterms:W3CDTF">2022-12-08T15:02:39Z</dcterms:modified>
</cp:coreProperties>
</file>