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Etária'!$A$7:$F$54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B54" i="9"/>
  <c r="C54" i="9"/>
  <c r="D54" i="9"/>
  <c r="L15" i="8"/>
  <c r="K15" i="8"/>
  <c r="H15" i="8"/>
  <c r="B54" i="8"/>
  <c r="C54" i="8"/>
  <c r="M15" i="8" l="1"/>
  <c r="E15" i="9"/>
  <c r="L16" i="8"/>
  <c r="K16" i="8"/>
  <c r="H16" i="8"/>
  <c r="M16" i="8" l="1"/>
  <c r="E19" i="9"/>
  <c r="L19" i="8"/>
  <c r="K19" i="8"/>
  <c r="H19" i="8"/>
  <c r="M19" i="8" l="1"/>
  <c r="E17" i="9"/>
  <c r="E16" i="9"/>
  <c r="E14" i="9"/>
  <c r="E12" i="9"/>
  <c r="L17" i="8" l="1"/>
  <c r="K17" i="8"/>
  <c r="H17" i="8"/>
  <c r="L14" i="8"/>
  <c r="K14" i="8"/>
  <c r="H14" i="8"/>
  <c r="M17" i="8" l="1"/>
  <c r="M14" i="8"/>
  <c r="E18" i="9"/>
  <c r="L13" i="8"/>
  <c r="K13" i="8"/>
  <c r="H13" i="8"/>
  <c r="M13" i="8" l="1"/>
  <c r="L18" i="8"/>
  <c r="K18" i="8"/>
  <c r="H18" i="8"/>
  <c r="E21" i="9"/>
  <c r="E22" i="9"/>
  <c r="M18" i="8" l="1"/>
  <c r="E29" i="9"/>
  <c r="E28" i="9"/>
  <c r="E27" i="9"/>
  <c r="E26" i="9"/>
  <c r="E25" i="9"/>
  <c r="E24" i="9"/>
  <c r="E23" i="9"/>
  <c r="L27" i="8"/>
  <c r="K27" i="8"/>
  <c r="H27" i="8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M25" i="8" l="1"/>
  <c r="M24" i="8"/>
  <c r="M22" i="8"/>
  <c r="M26" i="8"/>
  <c r="M27" i="8"/>
  <c r="M23" i="8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0" i="9"/>
  <c r="E11" i="9"/>
  <c r="E10" i="9"/>
  <c r="E9" i="9"/>
  <c r="E8" i="9"/>
  <c r="L29" i="8" l="1"/>
  <c r="K29" i="8"/>
  <c r="H29" i="8"/>
  <c r="L28" i="8"/>
  <c r="K28" i="8"/>
  <c r="H28" i="8"/>
  <c r="M29" i="8" l="1"/>
  <c r="M28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1" i="8"/>
  <c r="K21" i="8"/>
  <c r="L20" i="8"/>
  <c r="K20" i="8"/>
  <c r="L12" i="8"/>
  <c r="K12" i="8"/>
  <c r="L11" i="8"/>
  <c r="K11" i="8"/>
  <c r="L10" i="8"/>
  <c r="K10" i="8"/>
  <c r="L9" i="8"/>
  <c r="K9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1" i="8"/>
  <c r="H20" i="8"/>
  <c r="H12" i="8"/>
  <c r="H11" i="8"/>
  <c r="H10" i="8"/>
  <c r="H9" i="8"/>
  <c r="M48" i="8" l="1"/>
  <c r="M43" i="8"/>
  <c r="M30" i="8"/>
  <c r="M40" i="8"/>
  <c r="M42" i="8"/>
  <c r="M10" i="8"/>
  <c r="M12" i="8"/>
  <c r="M21" i="8"/>
  <c r="M31" i="8"/>
  <c r="M33" i="8"/>
  <c r="M35" i="8"/>
  <c r="M39" i="8"/>
  <c r="M41" i="8"/>
  <c r="M51" i="8"/>
  <c r="M38" i="8"/>
  <c r="M46" i="8"/>
  <c r="M9" i="8"/>
  <c r="M20" i="8"/>
  <c r="M32" i="8"/>
  <c r="M34" i="8"/>
  <c r="M47" i="8"/>
  <c r="M49" i="8"/>
  <c r="M53" i="8"/>
  <c r="M36" i="8"/>
  <c r="M45" i="8"/>
  <c r="M52" i="8"/>
  <c r="M37" i="8"/>
  <c r="M44" i="8"/>
  <c r="M50" i="8"/>
  <c r="M11" i="8"/>
  <c r="D54" i="8" l="1"/>
  <c r="E54" i="8"/>
  <c r="F54" i="8"/>
  <c r="G54" i="8"/>
  <c r="L8" i="8" l="1"/>
  <c r="K8" i="8"/>
  <c r="H8" i="8"/>
  <c r="K54" i="8" l="1"/>
  <c r="L54" i="8"/>
  <c r="H54" i="8"/>
  <c r="I15" i="8" s="1"/>
  <c r="M8" i="8"/>
  <c r="E54" i="9"/>
  <c r="F13" i="9" s="1"/>
  <c r="F19" i="9" l="1"/>
  <c r="F15" i="9"/>
  <c r="I19" i="8"/>
  <c r="I16" i="8"/>
  <c r="F18" i="9"/>
  <c r="F16" i="9"/>
  <c r="F17" i="9"/>
  <c r="F12" i="9"/>
  <c r="F14" i="9"/>
  <c r="I14" i="8"/>
  <c r="I17" i="8"/>
  <c r="I18" i="8"/>
  <c r="I13" i="8"/>
  <c r="F22" i="9"/>
  <c r="F21" i="9"/>
  <c r="F34" i="9"/>
  <c r="F27" i="9"/>
  <c r="F29" i="9"/>
  <c r="F26" i="9"/>
  <c r="F24" i="9"/>
  <c r="F23" i="9"/>
  <c r="F25" i="9"/>
  <c r="F28" i="9"/>
  <c r="I25" i="8"/>
  <c r="I23" i="8"/>
  <c r="I22" i="8"/>
  <c r="I27" i="8"/>
  <c r="I26" i="8"/>
  <c r="I24" i="8"/>
  <c r="F33" i="9"/>
  <c r="I28" i="8"/>
  <c r="I29" i="8"/>
  <c r="I20" i="8"/>
  <c r="I33" i="8"/>
  <c r="I49" i="8"/>
  <c r="I9" i="8"/>
  <c r="I31" i="8"/>
  <c r="I36" i="8"/>
  <c r="I37" i="8"/>
  <c r="I53" i="8"/>
  <c r="I38" i="8"/>
  <c r="I11" i="8"/>
  <c r="I35" i="8"/>
  <c r="I51" i="8"/>
  <c r="I32" i="8"/>
  <c r="I40" i="8"/>
  <c r="I44" i="8"/>
  <c r="I10" i="8"/>
  <c r="I41" i="8"/>
  <c r="I46" i="8"/>
  <c r="I34" i="8"/>
  <c r="I39" i="8"/>
  <c r="I52" i="8"/>
  <c r="I21" i="8"/>
  <c r="I45" i="8"/>
  <c r="I42" i="8"/>
  <c r="I12" i="8"/>
  <c r="I43" i="8"/>
  <c r="I48" i="8"/>
  <c r="I30" i="8"/>
  <c r="I50" i="8"/>
  <c r="I47" i="8"/>
  <c r="F30" i="9"/>
  <c r="F35" i="9"/>
  <c r="F38" i="9"/>
  <c r="F36" i="9"/>
  <c r="F39" i="9"/>
  <c r="F37" i="9"/>
  <c r="M54" i="8"/>
  <c r="N15" i="8" s="1"/>
  <c r="F43" i="9"/>
  <c r="F10" i="9"/>
  <c r="F46" i="9"/>
  <c r="F32" i="9"/>
  <c r="F44" i="9"/>
  <c r="F49" i="9"/>
  <c r="I8" i="8"/>
  <c r="F41" i="9"/>
  <c r="F50" i="9"/>
  <c r="F51" i="9"/>
  <c r="F11" i="9"/>
  <c r="F47" i="9"/>
  <c r="F31" i="9"/>
  <c r="F42" i="9"/>
  <c r="F45" i="9"/>
  <c r="F53" i="9"/>
  <c r="F52" i="9"/>
  <c r="F48" i="9"/>
  <c r="F9" i="9"/>
  <c r="F8" i="9"/>
  <c r="F40" i="9"/>
  <c r="F20" i="9"/>
  <c r="N19" i="8" l="1"/>
  <c r="N16" i="8"/>
  <c r="N14" i="8"/>
  <c r="N17" i="8"/>
  <c r="N18" i="8"/>
  <c r="N13" i="8"/>
  <c r="N27" i="8"/>
  <c r="N24" i="8"/>
  <c r="N23" i="8"/>
  <c r="N22" i="8"/>
  <c r="N26" i="8"/>
  <c r="N25" i="8"/>
  <c r="N28" i="8"/>
  <c r="N29" i="8"/>
  <c r="N9" i="8"/>
  <c r="N39" i="8"/>
  <c r="N11" i="8"/>
  <c r="N42" i="8"/>
  <c r="N37" i="8"/>
  <c r="N53" i="8"/>
  <c r="N32" i="8"/>
  <c r="N48" i="8"/>
  <c r="N12" i="8"/>
  <c r="N43" i="8"/>
  <c r="N30" i="8"/>
  <c r="N46" i="8"/>
  <c r="N41" i="8"/>
  <c r="N36" i="8"/>
  <c r="N52" i="8"/>
  <c r="N31" i="8"/>
  <c r="N47" i="8"/>
  <c r="N34" i="8"/>
  <c r="N50" i="8"/>
  <c r="N21" i="8"/>
  <c r="N45" i="8"/>
  <c r="N40" i="8"/>
  <c r="N35" i="8"/>
  <c r="N51" i="8"/>
  <c r="N10" i="8"/>
  <c r="N38" i="8"/>
  <c r="N33" i="8"/>
  <c r="N49" i="8"/>
  <c r="N20" i="8"/>
  <c r="N44" i="8"/>
  <c r="I54" i="8"/>
  <c r="F54" i="9"/>
  <c r="N8" i="8"/>
  <c r="N54" i="8" l="1"/>
</calcChain>
</file>

<file path=xl/sharedStrings.xml><?xml version="1.0" encoding="utf-8"?>
<sst xmlns="http://schemas.openxmlformats.org/spreadsheetml/2006/main" count="244" uniqueCount="156">
  <si>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</si>
  <si>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</si>
  <si>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</si>
  <si>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</si>
  <si>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</si>
  <si>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</si>
  <si>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</si>
  <si>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</si>
  <si>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</si>
  <si>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</si>
  <si>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</si>
  <si>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</si>
  <si>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</si>
  <si>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</si>
  <si>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</si>
  <si>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</si>
  <si>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</si>
  <si>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</si>
  <si>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</si>
  <si>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</si>
  <si>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</si>
  <si>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</si>
  <si>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</si>
  <si>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</si>
  <si>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</si>
  <si>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</si>
  <si>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</si>
  <si>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</si>
  <si>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</si>
  <si>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</si>
  <si>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</si>
  <si>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</si>
  <si>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</si>
  <si>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</si>
  <si>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</si>
  <si>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</si>
  <si>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</si>
  <si>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</si>
  <si>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</si>
  <si>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</si>
  <si>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</si>
  <si>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</si>
  <si>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</si>
  <si>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</si>
  <si>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</si>
  <si>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</si>
  <si>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</si>
  <si>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</si>
  <si>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</si>
  <si>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PORTE OU USO DE DROGAS</t>
  </si>
  <si>
    <t>EXTORSÃO MEDIANTE SEQÜESTRO QUALIFICADA</t>
  </si>
  <si>
    <t>VIAS DE FATO</t>
  </si>
  <si>
    <t>LESÃO CORPORAL DOLOSA QUALIFICADA</t>
  </si>
  <si>
    <t>DANO QUALIFICADO</t>
  </si>
  <si>
    <t>ATENTADO VIOLENTO AO PUDOR</t>
  </si>
  <si>
    <t>EXTORSÃO MEDIANTE SEQÜESTRO</t>
  </si>
  <si>
    <t>DESCUMPRIMENTO DE MEDIDA JUDICIAL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</si>
  <si>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</si>
  <si>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</si>
  <si>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</si>
  <si>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</si>
  <si>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</si>
  <si>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</si>
  <si>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</si>
  <si>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</si>
  <si>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</si>
  <si>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</si>
  <si>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</si>
  <si>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</si>
  <si>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</si>
  <si>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</si>
  <si>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</si>
  <si>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</si>
  <si>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</si>
  <si>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</si>
  <si>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</si>
  <si>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</si>
  <si>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</si>
  <si>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</si>
  <si>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</si>
  <si>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</si>
  <si>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</si>
  <si>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</si>
  <si>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</si>
  <si>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</si>
  <si>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</si>
  <si>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</si>
  <si>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</si>
  <si>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</si>
  <si>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</si>
  <si>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</si>
  <si>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</si>
  <si>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</si>
  <si>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</si>
  <si>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</si>
  <si>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</si>
  <si>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</si>
  <si>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</si>
  <si>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</si>
  <si>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</si>
  <si>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</si>
  <si>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</si>
  <si>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</si>
  <si>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</si>
  <si>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</si>
  <si>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</si>
  <si>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</si>
  <si>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</si>
  <si>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</si>
  <si>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</si>
  <si>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</si>
  <si>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</si>
  <si>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</si>
  <si>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</si>
  <si>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</si>
  <si>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</si>
  <si>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</si>
  <si>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</si>
  <si>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</si>
  <si>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</si>
  <si>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</si>
  <si>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</si>
  <si>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</si>
  <si>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</si>
  <si>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</si>
  <si>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</si>
  <si>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</si>
  <si>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</si>
  <si>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</si>
  <si>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</si>
  <si>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</si>
  <si>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</si>
  <si>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</si>
  <si>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</si>
  <si>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</si>
  <si>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</si>
  <si>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</si>
  <si>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</si>
  <si>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</si>
  <si>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ASSOCIAÇÃO CRIMINOSA</t>
  </si>
  <si>
    <t>RESISTÊNCIA</t>
  </si>
  <si>
    <t>HOMICÍDIO DOLOSO PRIVILEGIADO TENTADO</t>
  </si>
  <si>
    <t>FALSIDADE IDEOLÓGICA</t>
  </si>
  <si>
    <t>DESOBEDIÊNCIA</t>
  </si>
  <si>
    <t>HOMICÍDIO CULPOSO</t>
  </si>
  <si>
    <t>ATOS INFRACIONAIS POR ARTIGO DO ECA - POSIÇÃO EM 29.04.2022</t>
  </si>
  <si>
    <t>POSIÇÃO:- CORTE AIO 29.04.2022</t>
  </si>
  <si>
    <t>ATOS INFRACIONAIS POR FAIXA ETÁRIA - POSIÇÃO EM 29.04.2022</t>
  </si>
  <si>
    <t xml:space="preserve"> CENTRO DE ATENDIMENTO SOCIOEDUCATIVO AO ADOLESCENTE</t>
  </si>
  <si>
    <t>BOLETIM ESTATÍSTICO DIÁRIO DA FUNDAÇÃO CASA - POSIÇÃO 29/04/2022 - 10h15</t>
  </si>
  <si>
    <t>29.04.2022</t>
  </si>
  <si>
    <t>TOTAL (distribuidos em 46 municípios, incluindo a Capital)
 sendo que 0 centros de atendimento são gestão compartilhada.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</si>
  <si>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</si>
  <si>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</si>
  <si>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</si>
  <si>
    <t>ESTELIONATO E OUTRAS FRAUDES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</si>
</sst>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0" fontId="27" fillId="5" borderId="17" xfId="0" applyFont="1" applyFill="1" applyBorder="1" applyAlignment="1">
      <alignment horizontal="center"/>
    </xf>
    <xf numFmtId="0" fontId="27" fillId="5" borderId="18" xfId="0" applyFont="1" applyFill="1" applyBorder="1" applyAlignment="1">
      <alignment horizont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7" fillId="6" borderId="9" xfId="0" applyNumberFormat="1" applyFont="1" applyFill="1" applyBorder="1" applyAlignment="1" applyProtection="1">
      <alignment horizontal="center" vertical="center" readingOrder="1"/>
      <protection locked="0"/>
    </xf>
    <xf numFmtId="0" fontId="7" fillId="6" borderId="10" xfId="0" applyNumberFormat="1" applyFont="1" applyFill="1" applyBorder="1" applyAlignment="1" applyProtection="1">
      <alignment horizontal="center" vertical="center" readingOrder="1"/>
      <protection locked="0"/>
    </xf>
    <xf numFmtId="0" fontId="7" fillId="6" borderId="21" xfId="0" applyNumberFormat="1" applyFont="1" applyFill="1" applyBorder="1" applyAlignment="1" applyProtection="1">
      <alignment horizontal="center" vertical="center" readingOrder="1"/>
      <protection locked="0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0" fontId="27" fillId="6" borderId="11" xfId="3" applyFont="1" applyFill="1" applyBorder="1" applyAlignment="1" applyProtection="1">
      <alignment horizontal="center" vertical="center" wrapText="1"/>
      <protection hidden="1"/>
    </xf>
    <xf numFmtId="14" fontId="27" fillId="6" borderId="12" xfId="3" applyNumberFormat="1" applyFont="1" applyFill="1" applyBorder="1" applyAlignment="1" applyProtection="1">
      <alignment horizontal="center" vertical="center"/>
      <protection locked="0"/>
    </xf>
    <xf numFmtId="14" fontId="27" fillId="6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7" fillId="6" borderId="11" xfId="3" applyFont="1" applyFill="1" applyBorder="1" applyAlignment="1" applyProtection="1">
      <alignment horizontal="center" vertical="center"/>
      <protection hidden="1"/>
    </xf>
    <xf numFmtId="0" fontId="29" fillId="6" borderId="11" xfId="0" applyFont="1" applyFill="1" applyBorder="1" applyAlignment="1" applyProtection="1">
      <alignment horizontal="center" vertical="center"/>
      <protection hidden="1"/>
    </xf>
    <xf numFmtId="0" fontId="29" fillId="6" borderId="13" xfId="0" applyFont="1" applyFill="1" applyBorder="1" applyAlignment="1" applyProtection="1">
      <alignment vertical="center"/>
      <protection hidden="1"/>
    </xf>
    <xf numFmtId="0" fontId="28" fillId="0" borderId="14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5" xfId="3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28" fillId="7" borderId="14" xfId="3" applyFont="1" applyFill="1" applyBorder="1" applyAlignment="1" applyProtection="1">
      <alignment horizontal="center" vertical="center"/>
      <protection hidden="1"/>
    </xf>
    <xf numFmtId="0" fontId="27" fillId="7" borderId="0" xfId="3" applyFont="1" applyFill="1" applyBorder="1" applyAlignment="1" applyProtection="1">
      <alignment horizontal="center" vertical="center"/>
      <protection locked="0"/>
    </xf>
    <xf numFmtId="0" fontId="27" fillId="7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/>
      <protection hidden="1"/>
    </xf>
    <xf numFmtId="10" fontId="28" fillId="0" borderId="18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7" borderId="16" xfId="3" applyFont="1" applyFill="1" applyBorder="1" applyAlignment="1" applyProtection="1">
      <alignment horizontal="center" vertical="center"/>
      <protection hidden="1"/>
    </xf>
    <xf numFmtId="0" fontId="27" fillId="7" borderId="17" xfId="3" applyFont="1" applyFill="1" applyBorder="1" applyAlignment="1" applyProtection="1">
      <alignment horizontal="center" vertical="center"/>
      <protection locked="0"/>
    </xf>
    <xf numFmtId="0" fontId="27" fillId="7" borderId="18" xfId="3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6" borderId="11" xfId="0" applyFont="1" applyFill="1" applyBorder="1" applyAlignment="1" applyProtection="1">
      <alignment horizontal="center"/>
      <protection hidden="1"/>
    </xf>
    <xf numFmtId="0" fontId="29" fillId="6" borderId="12" xfId="0" applyFont="1" applyFill="1" applyBorder="1" applyAlignment="1" applyProtection="1">
      <alignment horizontal="center" vertical="center"/>
      <protection hidden="1"/>
    </xf>
    <xf numFmtId="0" fontId="29" fillId="6" borderId="13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protection hidden="1"/>
    </xf>
    <xf numFmtId="0" fontId="27" fillId="6" borderId="11" xfId="3" applyFont="1" applyFill="1" applyBorder="1" applyAlignment="1" applyProtection="1">
      <alignment horizontal="center" vertical="center"/>
      <protection hidden="1"/>
    </xf>
    <xf numFmtId="0" fontId="27" fillId="6" borderId="12" xfId="3" applyFont="1" applyFill="1" applyBorder="1" applyAlignment="1" applyProtection="1">
      <alignment horizontal="center" vertical="center"/>
      <protection hidden="1"/>
    </xf>
    <xf numFmtId="0" fontId="27" fillId="6" borderId="13" xfId="3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7" fillId="0" borderId="14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10" fontId="28" fillId="0" borderId="15" xfId="41" applyNumberFormat="1" applyFont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 wrapText="1"/>
      <protection hidden="1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25" fillId="0" borderId="11" xfId="3" applyFont="1" applyBorder="1" applyAlignment="1" applyProtection="1">
      <alignment horizontal="center" vertical="center"/>
      <protection hidden="1"/>
    </xf>
    <xf numFmtId="0" fontId="25" fillId="0" borderId="12" xfId="3" applyFont="1" applyBorder="1" applyAlignment="1" applyProtection="1">
      <alignment horizontal="center" vertical="center"/>
      <protection hidden="1"/>
    </xf>
    <xf numFmtId="0" fontId="25" fillId="0" borderId="13" xfId="3" applyFont="1" applyBorder="1" applyAlignment="1" applyProtection="1">
      <alignment horizontal="center" vertical="center"/>
      <protection hidden="1"/>
    </xf>
    <xf numFmtId="0" fontId="27" fillId="0" borderId="14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10" fontId="12" fillId="0" borderId="15" xfId="4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0" fontId="27" fillId="0" borderId="16" xfId="3" applyFont="1" applyBorder="1" applyAlignment="1" applyProtection="1">
      <alignment horizontal="center" vertical="center" wrapText="1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 wrapText="1"/>
      <protection hidden="1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6" borderId="11" xfId="3" applyFont="1" applyFill="1" applyBorder="1" applyAlignment="1" applyProtection="1">
      <alignment horizontal="center" vertical="center" wrapText="1"/>
      <protection hidden="1"/>
    </xf>
    <xf numFmtId="0" fontId="27" fillId="6" borderId="12" xfId="3" applyFont="1" applyFill="1" applyBorder="1" applyAlignment="1" applyProtection="1">
      <alignment horizontal="center" vertical="center" wrapText="1"/>
      <protection hidden="1"/>
    </xf>
    <xf numFmtId="0" fontId="27" fillId="6" borderId="13" xfId="3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33" fillId="6" borderId="12" xfId="14" applyFont="1" applyFill="1" applyBorder="1" applyAlignment="1" applyProtection="1">
      <alignment horizontal="center" vertical="center" wrapText="1"/>
      <protection hidden="1"/>
    </xf>
    <xf numFmtId="0" fontId="33" fillId="6" borderId="13" xfId="14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4" fillId="0" borderId="0" xfId="14" applyFont="1" applyFill="1" applyBorder="1" applyAlignment="1" applyProtection="1">
      <alignment horizontal="center" vertical="top" wrapText="1"/>
      <protection hidden="1"/>
    </xf>
    <xf numFmtId="9" fontId="34" fillId="0" borderId="15" xfId="41" applyFont="1" applyFill="1" applyBorder="1" applyAlignment="1" applyProtection="1">
      <alignment horizontal="center" vertical="top" wrapText="1"/>
      <protection hidden="1"/>
    </xf>
    <xf numFmtId="0" fontId="28" fillId="0" borderId="15" xfId="3" applyFont="1" applyFill="1" applyBorder="1" applyAlignment="1" applyProtection="1">
      <alignment horizontal="center" vertical="center"/>
      <protection hidden="1"/>
    </xf>
    <xf numFmtId="9" fontId="34" fillId="0" borderId="15" xfId="41" applyNumberFormat="1" applyFont="1" applyFill="1" applyBorder="1" applyAlignment="1" applyProtection="1">
      <alignment horizontal="center" vertical="top" wrapText="1"/>
      <protection hidden="1"/>
    </xf>
    <xf numFmtId="1" fontId="34" fillId="0" borderId="0" xfId="14" applyNumberFormat="1" applyFont="1" applyFill="1" applyBorder="1" applyAlignment="1" applyProtection="1">
      <alignment horizontal="center" vertical="top" wrapText="1"/>
      <protection hidden="1"/>
    </xf>
    <xf numFmtId="0" fontId="6" fillId="7" borderId="16" xfId="3" applyFont="1" applyFill="1" applyBorder="1" applyAlignment="1" applyProtection="1">
      <alignment horizontal="center" vertical="center" wrapText="1"/>
      <protection hidden="1"/>
    </xf>
    <xf numFmtId="0" fontId="6" fillId="7" borderId="17" xfId="3" applyFont="1" applyFill="1" applyBorder="1" applyAlignment="1" applyProtection="1">
      <alignment horizontal="center" vertical="center" wrapText="1"/>
      <protection hidden="1"/>
    </xf>
    <xf numFmtId="0" fontId="30" fillId="7" borderId="18" xfId="3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33" fillId="7" borderId="17" xfId="14" applyFont="1" applyFill="1" applyBorder="1" applyAlignment="1" applyProtection="1">
      <alignment horizontal="center" vertical="center" wrapText="1"/>
      <protection hidden="1"/>
    </xf>
    <xf numFmtId="9" fontId="33" fillId="7" borderId="18" xfId="41" applyFont="1" applyFill="1" applyBorder="1" applyAlignment="1" applyProtection="1">
      <alignment horizontal="center" vertical="center" wrapText="1"/>
      <protection hidden="1"/>
    </xf>
    <xf numFmtId="0" fontId="35" fillId="8" borderId="11" xfId="0" applyFont="1" applyFill="1" applyBorder="1" applyAlignment="1">
      <alignment horizontal="center" vertical="center" wrapText="1"/>
    </xf>
    <xf numFmtId="0" fontId="27" fillId="6" borderId="12" xfId="3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5" xfId="41" applyNumberFormat="1" applyFont="1" applyFill="1" applyBorder="1" applyAlignment="1" applyProtection="1">
      <alignment horizont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/>
      <protection hidden="1"/>
    </xf>
    <xf numFmtId="0" fontId="6" fillId="7" borderId="17" xfId="0" applyFont="1" applyFill="1" applyBorder="1" applyAlignment="1" applyProtection="1">
      <alignment horizontal="center"/>
      <protection hidden="1"/>
    </xf>
    <xf numFmtId="0" fontId="6" fillId="7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21"/>
      <c r="M1" s="22"/>
      <c r="N1" s="23"/>
      <c r="O1" s="23"/>
    </row>
    <row r="2" spans="1:15" s="24" customFormat="1" ht="12.75" customHeight="1">
      <c r="A2" s="60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25"/>
      <c r="M2" s="26"/>
      <c r="N2" s="23"/>
      <c r="O2" s="23"/>
    </row>
    <row r="3" spans="1:15" s="24" customFormat="1" ht="18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K3" s="65"/>
      <c r="L3" s="21"/>
      <c r="M3" s="22"/>
      <c r="N3" s="23"/>
      <c r="O3" s="23"/>
    </row>
    <row r="4" spans="1:15" s="24" customFormat="1" ht="12.75" customHeight="1" thickBot="1">
      <c r="A4" s="60" t="s">
        <v>59</v>
      </c>
      <c r="B4" s="61"/>
      <c r="C4" s="61"/>
      <c r="D4" s="61"/>
      <c r="E4" s="61"/>
      <c r="F4" s="61"/>
      <c r="G4" s="61"/>
      <c r="H4" s="61"/>
      <c r="I4" s="61"/>
      <c r="J4" s="61"/>
      <c r="K4" s="62"/>
      <c r="M4" s="23"/>
      <c r="N4" s="23"/>
      <c r="O4" s="23"/>
    </row>
    <row r="5" spans="1:15" s="24" customFormat="1" ht="15.75">
      <c r="A5" s="66" t="s">
        <v>149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27"/>
      <c r="M5" s="28"/>
      <c r="N5" s="23"/>
      <c r="O5" s="23"/>
    </row>
    <row r="6" spans="1:15" ht="12.7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29"/>
      <c r="L6" s="29"/>
    </row>
    <row r="7" spans="1:15" ht="15" customHeight="1">
      <c r="A7" s="71" t="s">
        <v>60</v>
      </c>
      <c r="B7" s="72" t="s">
        <v>61</v>
      </c>
      <c r="C7" s="72" t="s">
        <v>62</v>
      </c>
      <c r="D7" s="72" t="s">
        <v>63</v>
      </c>
      <c r="E7" s="73" t="s">
        <v>150</v>
      </c>
      <c r="F7" s="74"/>
      <c r="G7" s="75" t="s">
        <v>64</v>
      </c>
      <c r="H7" s="72" t="s">
        <v>63</v>
      </c>
      <c r="I7" s="73" t="s">
        <v>150</v>
      </c>
      <c r="J7" s="76" t="s">
        <v>65</v>
      </c>
      <c r="K7" s="77" t="s">
        <v>66</v>
      </c>
      <c r="L7" s="29"/>
    </row>
    <row r="8" spans="1:15" ht="15" customHeight="1">
      <c r="A8" s="78" t="s">
        <v>67</v>
      </c>
      <c r="B8" s="79">
        <v>48</v>
      </c>
      <c r="C8" s="79">
        <v>15</v>
      </c>
      <c r="D8" s="79">
        <v>51</v>
      </c>
      <c r="E8" s="80">
        <v>84</v>
      </c>
      <c r="F8" s="74"/>
      <c r="G8" s="81" t="s">
        <v>68</v>
      </c>
      <c r="H8" s="82">
        <v>248</v>
      </c>
      <c r="I8" s="83">
        <v>258</v>
      </c>
      <c r="J8" s="84">
        <v>12</v>
      </c>
      <c r="K8" s="85">
        <v>7</v>
      </c>
      <c r="L8" s="29"/>
    </row>
    <row r="9" spans="1:15" ht="15" customHeight="1">
      <c r="A9" s="78" t="s">
        <v>69</v>
      </c>
      <c r="B9" s="79">
        <v>753</v>
      </c>
      <c r="C9" s="79">
        <v>555</v>
      </c>
      <c r="D9" s="79">
        <v>470</v>
      </c>
      <c r="E9" s="80">
        <v>660</v>
      </c>
      <c r="F9" s="74"/>
      <c r="G9" s="81" t="s">
        <v>70</v>
      </c>
      <c r="H9" s="82">
        <v>3113</v>
      </c>
      <c r="I9" s="83">
        <v>3188</v>
      </c>
      <c r="J9" s="84">
        <v>13</v>
      </c>
      <c r="K9" s="85">
        <v>51</v>
      </c>
      <c r="L9" s="29"/>
    </row>
    <row r="10" spans="1:15" ht="15" customHeight="1">
      <c r="A10" s="78" t="s">
        <v>71</v>
      </c>
      <c r="B10" s="79">
        <v>145</v>
      </c>
      <c r="C10" s="79">
        <v>33</v>
      </c>
      <c r="D10" s="79">
        <v>48</v>
      </c>
      <c r="E10" s="80">
        <v>80</v>
      </c>
      <c r="F10" s="74"/>
      <c r="G10" s="86" t="s">
        <v>72</v>
      </c>
      <c r="H10" s="87">
        <v>1138</v>
      </c>
      <c r="I10" s="88">
        <v>1241</v>
      </c>
      <c r="J10" s="84">
        <v>14</v>
      </c>
      <c r="K10" s="85">
        <v>200</v>
      </c>
      <c r="L10" s="29"/>
    </row>
    <row r="11" spans="1:15" ht="15" customHeight="1">
      <c r="A11" s="78" t="s">
        <v>73</v>
      </c>
      <c r="B11" s="29">
        <v>5555</v>
      </c>
      <c r="C11" s="29">
        <v>3929</v>
      </c>
      <c r="D11" s="29">
        <v>3765</v>
      </c>
      <c r="E11" s="80">
        <v>3705</v>
      </c>
      <c r="F11" s="74"/>
      <c r="G11"/>
      <c r="H11"/>
      <c r="I11"/>
      <c r="J11" s="84">
        <v>15</v>
      </c>
      <c r="K11" s="85">
        <v>527</v>
      </c>
      <c r="L11" s="29"/>
    </row>
    <row r="12" spans="1:15" ht="15" customHeight="1">
      <c r="A12" s="78" t="s">
        <v>74</v>
      </c>
      <c r="B12" s="29">
        <v>330</v>
      </c>
      <c r="C12" s="29">
        <v>0</v>
      </c>
      <c r="D12" s="29">
        <v>136</v>
      </c>
      <c r="E12" s="80">
        <v>136</v>
      </c>
      <c r="F12" s="74"/>
      <c r="I12" s="29"/>
      <c r="J12" s="84">
        <v>16</v>
      </c>
      <c r="K12" s="85">
        <v>1052</v>
      </c>
      <c r="L12" s="29"/>
    </row>
    <row r="13" spans="1:15" ht="15" customHeight="1">
      <c r="A13" s="89" t="s">
        <v>17</v>
      </c>
      <c r="B13" s="90">
        <v>6831</v>
      </c>
      <c r="C13" s="90">
        <v>4532</v>
      </c>
      <c r="D13" s="90">
        <v>4470</v>
      </c>
      <c r="E13" s="91">
        <v>4665</v>
      </c>
      <c r="F13" s="74"/>
      <c r="G13" s="92" t="s">
        <v>75</v>
      </c>
      <c r="H13" s="93">
        <v>0.95903563046724982</v>
      </c>
      <c r="I13" s="29"/>
      <c r="J13" s="84">
        <v>17</v>
      </c>
      <c r="K13" s="85">
        <v>1609</v>
      </c>
      <c r="L13" s="29"/>
    </row>
    <row r="14" spans="1:15" ht="15" customHeight="1">
      <c r="A14" s="78" t="s">
        <v>76</v>
      </c>
      <c r="B14" s="79">
        <v>19</v>
      </c>
      <c r="C14" s="79">
        <v>379</v>
      </c>
      <c r="D14" s="82">
        <v>29</v>
      </c>
      <c r="E14" s="83">
        <v>22</v>
      </c>
      <c r="F14" s="74"/>
      <c r="G14" s="94" t="s">
        <v>77</v>
      </c>
      <c r="H14" s="95">
        <v>4.0964369532750157E-2</v>
      </c>
      <c r="I14" s="96"/>
      <c r="J14" s="84">
        <v>18</v>
      </c>
      <c r="K14" s="85">
        <v>1066</v>
      </c>
      <c r="L14" s="29"/>
    </row>
    <row r="15" spans="1:15" ht="15" customHeight="1">
      <c r="A15" s="97" t="s">
        <v>78</v>
      </c>
      <c r="B15" s="98">
        <v>6850</v>
      </c>
      <c r="C15" s="98">
        <v>4911</v>
      </c>
      <c r="D15" s="98">
        <v>4499</v>
      </c>
      <c r="E15" s="99">
        <v>4687</v>
      </c>
      <c r="F15" s="74"/>
      <c r="I15" s="70"/>
      <c r="J15" s="84">
        <v>19</v>
      </c>
      <c r="K15" s="85">
        <v>142</v>
      </c>
      <c r="L15" s="29"/>
    </row>
    <row r="16" spans="1:15" ht="15" customHeight="1">
      <c r="F16" s="70"/>
      <c r="I16" s="70"/>
      <c r="J16" s="84">
        <v>20</v>
      </c>
      <c r="K16" s="85">
        <v>33</v>
      </c>
      <c r="L16" s="29"/>
    </row>
    <row r="17" spans="1:22" s="29" customFormat="1" ht="15">
      <c r="A17" s="69"/>
      <c r="B17" s="70"/>
      <c r="C17" s="70"/>
      <c r="D17" s="70"/>
      <c r="E17" s="70"/>
      <c r="F17" s="70"/>
      <c r="G17" s="32"/>
      <c r="H17" s="32"/>
      <c r="I17" s="70"/>
      <c r="J17" s="100">
        <v>21</v>
      </c>
      <c r="K17" s="101">
        <v>0</v>
      </c>
      <c r="M17" s="33"/>
      <c r="N17" s="33"/>
      <c r="O17" s="34"/>
    </row>
    <row r="18" spans="1:22" s="29" customFormat="1" ht="15" customHeight="1">
      <c r="A18" s="69"/>
      <c r="B18" s="70"/>
      <c r="C18" s="70"/>
      <c r="D18" s="70"/>
      <c r="E18" s="70"/>
      <c r="F18" s="70"/>
      <c r="G18" s="32"/>
      <c r="H18" s="32"/>
      <c r="I18" s="70"/>
      <c r="M18" s="33"/>
      <c r="N18" s="33"/>
      <c r="O18" s="34"/>
    </row>
    <row r="19" spans="1:22" s="29" customFormat="1" ht="15">
      <c r="A19" s="102" t="s">
        <v>0</v>
      </c>
      <c r="B19" s="103" t="s">
        <v>79</v>
      </c>
      <c r="C19" s="104"/>
      <c r="D19"/>
      <c r="E19"/>
      <c r="F19" s="105"/>
      <c r="G19" s="106" t="s">
        <v>80</v>
      </c>
      <c r="H19" s="107"/>
      <c r="I19" s="107"/>
      <c r="J19" s="107"/>
      <c r="K19" s="108"/>
      <c r="M19" s="34"/>
      <c r="N19" s="34"/>
      <c r="O19" s="34"/>
      <c r="P19" s="39"/>
      <c r="Q19" s="39"/>
    </row>
    <row r="20" spans="1:22" s="29" customFormat="1" ht="15" customHeight="1">
      <c r="A20" s="109" t="s">
        <v>18</v>
      </c>
      <c r="B20" s="110">
        <v>2166</v>
      </c>
      <c r="C20" s="111">
        <v>0.46212929379133777</v>
      </c>
      <c r="D20" s="112"/>
      <c r="E20" s="112"/>
      <c r="F20" s="113"/>
      <c r="G20" s="114" t="s">
        <v>81</v>
      </c>
      <c r="H20" s="115"/>
      <c r="I20" s="116" t="s">
        <v>82</v>
      </c>
      <c r="J20" s="116"/>
      <c r="K20" s="117">
        <v>0.21591636441220396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109" t="s">
        <v>19</v>
      </c>
      <c r="B21" s="110">
        <v>1582</v>
      </c>
      <c r="C21" s="111">
        <v>0.33752933646255601</v>
      </c>
      <c r="D21" s="112"/>
      <c r="E21" s="112"/>
      <c r="F21" s="113"/>
      <c r="G21" s="114"/>
      <c r="H21" s="115"/>
      <c r="I21" s="116" t="s">
        <v>83</v>
      </c>
      <c r="J21" s="116"/>
      <c r="K21" s="117">
        <v>0.168764668231278</v>
      </c>
      <c r="M21" s="34"/>
      <c r="N21" s="34"/>
      <c r="O21" s="34"/>
      <c r="P21" s="39"/>
      <c r="Q21" s="39"/>
    </row>
    <row r="22" spans="1:22" ht="15" customHeight="1">
      <c r="A22" s="109" t="s">
        <v>20</v>
      </c>
      <c r="B22" s="110">
        <v>162</v>
      </c>
      <c r="C22" s="111">
        <v>3.4563686793257949E-2</v>
      </c>
      <c r="D22" s="112"/>
      <c r="E22" s="112"/>
      <c r="F22" s="113"/>
      <c r="G22" s="114"/>
      <c r="H22" s="115"/>
      <c r="I22" s="115" t="s">
        <v>84</v>
      </c>
      <c r="J22" s="115"/>
      <c r="K22" s="117">
        <v>0.53893748666524433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109" t="s">
        <v>21</v>
      </c>
      <c r="B23" s="110">
        <v>122</v>
      </c>
      <c r="C23" s="111">
        <v>2.6029443140601665E-2</v>
      </c>
      <c r="D23" s="112"/>
      <c r="E23" s="112"/>
      <c r="F23" s="113"/>
      <c r="G23" s="114"/>
      <c r="H23" s="115"/>
      <c r="I23" s="116" t="s">
        <v>85</v>
      </c>
      <c r="J23" s="116"/>
      <c r="K23" s="117">
        <v>6.3580115212289318E-2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109" t="s">
        <v>22</v>
      </c>
      <c r="B24" s="110">
        <v>75</v>
      </c>
      <c r="C24" s="111">
        <v>1.6001706848730531E-2</v>
      </c>
      <c r="D24" s="112"/>
      <c r="E24" s="112"/>
      <c r="F24"/>
      <c r="G24" s="114"/>
      <c r="H24" s="115"/>
      <c r="I24" s="115" t="s">
        <v>86</v>
      </c>
      <c r="J24" s="115"/>
      <c r="K24" s="117">
        <v>6.6140388308086199E-3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109" t="s">
        <v>24</v>
      </c>
      <c r="B25" s="110">
        <v>71</v>
      </c>
      <c r="C25" s="111">
        <v>1.5148282483464903E-2</v>
      </c>
      <c r="D25" s="112"/>
      <c r="E25" s="112"/>
      <c r="F25" s="113"/>
      <c r="G25" s="118"/>
      <c r="H25" s="119"/>
      <c r="I25" s="119" t="s">
        <v>87</v>
      </c>
      <c r="J25" s="119"/>
      <c r="K25" s="120">
        <v>6.1873266481758055E-3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109" t="s">
        <v>23</v>
      </c>
      <c r="B26" s="110">
        <v>62</v>
      </c>
      <c r="C26" s="111">
        <v>1.322807766161724E-2</v>
      </c>
      <c r="D26" s="112"/>
      <c r="E26" s="112"/>
      <c r="F26" s="113"/>
      <c r="G26" s="121"/>
      <c r="H26" s="122"/>
      <c r="I26" s="122"/>
      <c r="J26" s="122"/>
      <c r="K26" s="123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109" t="s">
        <v>25</v>
      </c>
      <c r="B27" s="110">
        <v>48</v>
      </c>
      <c r="C27" s="111">
        <v>1.0241092383187539E-2</v>
      </c>
      <c r="D27" s="112"/>
      <c r="E27" s="112"/>
      <c r="F27" s="113"/>
      <c r="G27" s="124" t="s">
        <v>88</v>
      </c>
      <c r="H27" s="125"/>
      <c r="I27" s="125" t="s">
        <v>82</v>
      </c>
      <c r="J27" s="125"/>
      <c r="K27" s="126">
        <v>0.27522935779816515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109" t="s">
        <v>26</v>
      </c>
      <c r="B28" s="110">
        <v>47</v>
      </c>
      <c r="C28" s="111">
        <v>1.0027736291871132E-2</v>
      </c>
      <c r="D28" s="112"/>
      <c r="E28" s="112"/>
      <c r="F28" s="113"/>
      <c r="G28" s="124"/>
      <c r="H28" s="125"/>
      <c r="I28" s="116" t="s">
        <v>83</v>
      </c>
      <c r="J28" s="116"/>
      <c r="K28" s="126">
        <v>0.15446981011307873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109" t="s">
        <v>28</v>
      </c>
      <c r="B29" s="110">
        <v>44</v>
      </c>
      <c r="C29" s="111">
        <v>9.3876680179219123E-3</v>
      </c>
      <c r="D29" s="112"/>
      <c r="E29"/>
      <c r="F29" s="113"/>
      <c r="G29" s="124"/>
      <c r="H29" s="125"/>
      <c r="I29" s="125" t="s">
        <v>84</v>
      </c>
      <c r="J29" s="125"/>
      <c r="K29" s="126">
        <v>0.50010667804565823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127" t="s">
        <v>89</v>
      </c>
      <c r="B30" s="128">
        <v>308</v>
      </c>
      <c r="C30" s="129">
        <v>6.5713676125453382E-2</v>
      </c>
      <c r="D30" s="112"/>
      <c r="E30" s="112"/>
      <c r="F30" s="113"/>
      <c r="G30" s="130"/>
      <c r="H30" s="131"/>
      <c r="I30" s="131" t="s">
        <v>85</v>
      </c>
      <c r="J30" s="131"/>
      <c r="K30" s="132">
        <v>7.0194154043097937E-2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113"/>
      <c r="B31" s="110"/>
      <c r="C31" s="112"/>
      <c r="D31" s="113"/>
      <c r="E31" s="133"/>
      <c r="F31" s="133"/>
      <c r="G31" s="133"/>
      <c r="H31" s="134"/>
      <c r="I31" s="29"/>
      <c r="L31" s="29"/>
      <c r="N31" s="33"/>
      <c r="O31" s="34"/>
      <c r="P31" s="29"/>
      <c r="Q31" s="29"/>
      <c r="R31" s="29"/>
      <c r="S31" s="29"/>
    </row>
    <row r="32" spans="1:22" ht="30">
      <c r="A32" s="135" t="s">
        <v>90</v>
      </c>
      <c r="B32" s="136"/>
      <c r="C32" s="136"/>
      <c r="D32" s="136"/>
      <c r="E32" s="137" t="s">
        <v>66</v>
      </c>
      <c r="F32" s="29"/>
      <c r="G32" s="138" t="s">
        <v>91</v>
      </c>
      <c r="H32" s="139"/>
      <c r="I32" s="140" t="s">
        <v>92</v>
      </c>
      <c r="J32" s="140" t="s">
        <v>93</v>
      </c>
      <c r="K32" s="141" t="s">
        <v>94</v>
      </c>
      <c r="L32" s="29"/>
      <c r="M32" s="34"/>
      <c r="O32" s="30"/>
    </row>
    <row r="33" spans="1:15" ht="15" customHeight="1">
      <c r="A33" s="142" t="s">
        <v>95</v>
      </c>
      <c r="B33" s="143"/>
      <c r="C33" s="143"/>
      <c r="D33" s="143"/>
      <c r="E33" s="144">
        <v>3</v>
      </c>
      <c r="F33" s="29"/>
      <c r="G33" s="145" t="s">
        <v>96</v>
      </c>
      <c r="H33" s="146"/>
      <c r="I33" s="147">
        <v>518</v>
      </c>
      <c r="J33" s="147">
        <v>676</v>
      </c>
      <c r="K33" s="148">
        <v>0.76627218934911245</v>
      </c>
      <c r="L33" s="29"/>
      <c r="M33" s="34"/>
      <c r="O33" s="30"/>
    </row>
    <row r="34" spans="1:15" ht="15" customHeight="1">
      <c r="A34" s="142" t="s">
        <v>97</v>
      </c>
      <c r="B34" s="143"/>
      <c r="C34" s="143"/>
      <c r="D34" s="143"/>
      <c r="E34" s="144">
        <v>2</v>
      </c>
      <c r="F34" s="29"/>
      <c r="G34" s="145" t="s">
        <v>98</v>
      </c>
      <c r="H34" s="146"/>
      <c r="I34" s="147">
        <v>587</v>
      </c>
      <c r="J34" s="147">
        <v>773</v>
      </c>
      <c r="K34" s="148">
        <v>0.75937904269081502</v>
      </c>
      <c r="L34" s="29"/>
      <c r="M34" s="34"/>
      <c r="O34" s="30"/>
    </row>
    <row r="35" spans="1:15" ht="15" customHeight="1">
      <c r="A35" s="142" t="s">
        <v>99</v>
      </c>
      <c r="B35" s="143"/>
      <c r="C35" s="143"/>
      <c r="D35" s="143"/>
      <c r="E35" s="149">
        <v>2</v>
      </c>
      <c r="F35" s="29"/>
      <c r="G35" s="145" t="s">
        <v>100</v>
      </c>
      <c r="H35" s="146"/>
      <c r="I35" s="147">
        <v>650</v>
      </c>
      <c r="J35" s="147">
        <v>892</v>
      </c>
      <c r="K35" s="150">
        <v>0.72869955156950672</v>
      </c>
      <c r="L35" s="29"/>
      <c r="M35" s="34"/>
      <c r="O35" s="30"/>
    </row>
    <row r="36" spans="1:15" ht="15" customHeight="1">
      <c r="A36" s="142" t="s">
        <v>101</v>
      </c>
      <c r="B36" s="143"/>
      <c r="C36" s="143"/>
      <c r="D36" s="143"/>
      <c r="E36" s="149">
        <v>27</v>
      </c>
      <c r="F36" s="29"/>
      <c r="G36" s="145" t="s">
        <v>102</v>
      </c>
      <c r="H36" s="146"/>
      <c r="I36" s="147">
        <v>739</v>
      </c>
      <c r="J36" s="147">
        <v>1063</v>
      </c>
      <c r="K36" s="148">
        <v>0.6952022577610536</v>
      </c>
      <c r="L36" s="29"/>
      <c r="M36" s="34"/>
      <c r="O36" s="30"/>
    </row>
    <row r="37" spans="1:15" ht="15" customHeight="1">
      <c r="A37" s="142" t="s">
        <v>103</v>
      </c>
      <c r="B37" s="143"/>
      <c r="C37" s="143"/>
      <c r="D37" s="143"/>
      <c r="E37" s="149">
        <v>58</v>
      </c>
      <c r="F37" s="29"/>
      <c r="G37" s="145" t="s">
        <v>104</v>
      </c>
      <c r="H37" s="146"/>
      <c r="I37" s="147">
        <v>577</v>
      </c>
      <c r="J37" s="147">
        <v>692</v>
      </c>
      <c r="K37" s="148">
        <v>0.83381502890173409</v>
      </c>
      <c r="L37" s="29"/>
      <c r="M37" s="34"/>
      <c r="O37" s="30"/>
    </row>
    <row r="38" spans="1:15" ht="15" customHeight="1">
      <c r="A38" s="142" t="s">
        <v>105</v>
      </c>
      <c r="B38" s="143"/>
      <c r="C38" s="143"/>
      <c r="D38" s="143"/>
      <c r="E38" s="149">
        <v>2</v>
      </c>
      <c r="F38" s="29"/>
      <c r="G38" s="145" t="s">
        <v>106</v>
      </c>
      <c r="H38" s="146"/>
      <c r="I38" s="147">
        <v>512</v>
      </c>
      <c r="J38" s="147">
        <v>710</v>
      </c>
      <c r="K38" s="148">
        <v>0.72112676056338032</v>
      </c>
      <c r="L38" s="29"/>
      <c r="M38" s="34"/>
      <c r="O38" s="30"/>
    </row>
    <row r="39" spans="1:15" ht="15" customHeight="1">
      <c r="A39" s="142" t="s">
        <v>107</v>
      </c>
      <c r="B39" s="143"/>
      <c r="C39" s="143"/>
      <c r="D39" s="143"/>
      <c r="E39" s="149">
        <v>3</v>
      </c>
      <c r="F39" s="29"/>
      <c r="G39" s="145" t="s">
        <v>108</v>
      </c>
      <c r="H39" s="146"/>
      <c r="I39" s="147">
        <v>594</v>
      </c>
      <c r="J39" s="151">
        <v>784</v>
      </c>
      <c r="K39" s="148">
        <v>0.75765306122448983</v>
      </c>
      <c r="L39" s="29"/>
      <c r="M39" s="34"/>
      <c r="O39" s="30"/>
    </row>
    <row r="40" spans="1:15" ht="15" customHeight="1">
      <c r="A40" s="142" t="s">
        <v>109</v>
      </c>
      <c r="B40" s="143"/>
      <c r="C40" s="143"/>
      <c r="D40" s="143"/>
      <c r="E40" s="149">
        <v>6</v>
      </c>
      <c r="F40" s="29"/>
      <c r="G40" s="145" t="s">
        <v>110</v>
      </c>
      <c r="H40" s="146"/>
      <c r="I40" s="147">
        <v>510</v>
      </c>
      <c r="J40" s="147">
        <v>714</v>
      </c>
      <c r="K40" s="148">
        <v>0.7142857142857143</v>
      </c>
      <c r="L40" s="29"/>
      <c r="M40" s="31"/>
      <c r="O40" s="30"/>
    </row>
    <row r="41" spans="1:15" ht="15" customHeight="1">
      <c r="A41" s="142" t="s">
        <v>111</v>
      </c>
      <c r="B41" s="143"/>
      <c r="C41" s="143"/>
      <c r="D41" s="143"/>
      <c r="E41" s="144">
        <v>13</v>
      </c>
      <c r="F41" s="29"/>
      <c r="G41" s="145"/>
      <c r="H41" s="146"/>
      <c r="I41" s="147"/>
      <c r="J41" s="147"/>
      <c r="K41" s="148"/>
      <c r="L41" s="29"/>
      <c r="M41" s="31"/>
      <c r="O41" s="30"/>
    </row>
    <row r="42" spans="1:15" ht="29.25" customHeight="1">
      <c r="A42" s="152" t="s">
        <v>151</v>
      </c>
      <c r="B42" s="153"/>
      <c r="C42" s="153"/>
      <c r="D42" s="153"/>
      <c r="E42" s="154">
        <v>116</v>
      </c>
      <c r="F42" s="29"/>
      <c r="G42" s="155" t="s">
        <v>112</v>
      </c>
      <c r="H42" s="156"/>
      <c r="I42" s="157">
        <v>4687</v>
      </c>
      <c r="J42" s="157">
        <v>6304</v>
      </c>
      <c r="K42" s="158">
        <v>0.74349619289340096</v>
      </c>
      <c r="L42" s="29"/>
    </row>
    <row r="43" spans="1:15" ht="18" customHeight="1">
      <c r="F43" s="29"/>
      <c r="L43" s="29"/>
    </row>
    <row r="44" spans="1:15" ht="45">
      <c r="A44" s="159" t="s">
        <v>113</v>
      </c>
      <c r="B44" s="160" t="s">
        <v>152</v>
      </c>
      <c r="C44" s="160" t="s">
        <v>114</v>
      </c>
      <c r="D44" s="160" t="s">
        <v>153</v>
      </c>
      <c r="E44" s="160" t="s">
        <v>115</v>
      </c>
      <c r="F44" s="160" t="s">
        <v>116</v>
      </c>
      <c r="G44" s="160" t="s">
        <v>17</v>
      </c>
      <c r="H44" s="137" t="s">
        <v>117</v>
      </c>
      <c r="I44"/>
      <c r="J44" s="71" t="s">
        <v>154</v>
      </c>
      <c r="K44" s="137" t="s">
        <v>10</v>
      </c>
    </row>
    <row r="45" spans="1:15" ht="15">
      <c r="A45" s="161" t="s">
        <v>118</v>
      </c>
      <c r="B45" s="162">
        <v>1</v>
      </c>
      <c r="C45" s="162">
        <v>1</v>
      </c>
      <c r="D45" s="162">
        <v>0</v>
      </c>
      <c r="E45" s="162">
        <v>12</v>
      </c>
      <c r="F45" s="163">
        <v>2</v>
      </c>
      <c r="G45" s="162">
        <v>16</v>
      </c>
      <c r="H45" s="164">
        <v>3.4136974610625135E-3</v>
      </c>
      <c r="I45"/>
      <c r="J45" s="37" t="s">
        <v>119</v>
      </c>
      <c r="K45" s="165">
        <v>147</v>
      </c>
    </row>
    <row r="46" spans="1:15" ht="15">
      <c r="A46" s="161" t="s">
        <v>120</v>
      </c>
      <c r="B46" s="162">
        <v>23</v>
      </c>
      <c r="C46" s="162">
        <v>184</v>
      </c>
      <c r="D46" s="162">
        <v>18</v>
      </c>
      <c r="E46" s="162">
        <v>1000</v>
      </c>
      <c r="F46" s="163">
        <v>44</v>
      </c>
      <c r="G46" s="162">
        <v>1269</v>
      </c>
      <c r="H46" s="164">
        <v>0.2707488798805206</v>
      </c>
      <c r="I46"/>
      <c r="J46" s="37" t="s">
        <v>121</v>
      </c>
      <c r="K46" s="165">
        <v>2221</v>
      </c>
    </row>
    <row r="47" spans="1:15" ht="15">
      <c r="A47" s="161" t="s">
        <v>122</v>
      </c>
      <c r="B47" s="162">
        <v>0</v>
      </c>
      <c r="C47" s="162">
        <v>5</v>
      </c>
      <c r="D47" s="162">
        <v>0</v>
      </c>
      <c r="E47" s="162">
        <v>19</v>
      </c>
      <c r="F47" s="163">
        <v>1</v>
      </c>
      <c r="G47" s="162">
        <v>25</v>
      </c>
      <c r="H47" s="164">
        <v>5.3339022829101768E-3</v>
      </c>
      <c r="I47"/>
      <c r="J47" s="37" t="s">
        <v>123</v>
      </c>
      <c r="K47" s="165">
        <v>2076</v>
      </c>
    </row>
    <row r="48" spans="1:15" ht="15">
      <c r="A48" s="161" t="s">
        <v>124</v>
      </c>
      <c r="B48" s="162">
        <v>50</v>
      </c>
      <c r="C48" s="162">
        <v>387</v>
      </c>
      <c r="D48" s="162">
        <v>46</v>
      </c>
      <c r="E48" s="162">
        <v>2109</v>
      </c>
      <c r="F48" s="163">
        <v>79</v>
      </c>
      <c r="G48" s="162">
        <v>2671</v>
      </c>
      <c r="H48" s="164">
        <v>0.56987411990612336</v>
      </c>
      <c r="I48"/>
      <c r="J48" s="37" t="s">
        <v>125</v>
      </c>
      <c r="K48" s="165">
        <v>89</v>
      </c>
    </row>
    <row r="49" spans="1:11" ht="15">
      <c r="A49" s="161" t="s">
        <v>126</v>
      </c>
      <c r="B49" s="162">
        <v>9</v>
      </c>
      <c r="C49" s="162">
        <v>83</v>
      </c>
      <c r="D49" s="162">
        <v>16</v>
      </c>
      <c r="E49" s="162">
        <v>579</v>
      </c>
      <c r="F49" s="163">
        <v>18</v>
      </c>
      <c r="G49" s="162">
        <v>705</v>
      </c>
      <c r="H49" s="164">
        <v>0.15041604437806699</v>
      </c>
      <c r="I49"/>
      <c r="J49" s="38" t="s">
        <v>127</v>
      </c>
      <c r="K49" s="165">
        <v>5</v>
      </c>
    </row>
    <row r="50" spans="1:11" ht="15">
      <c r="A50" s="161" t="s">
        <v>128</v>
      </c>
      <c r="B50" s="162">
        <v>1</v>
      </c>
      <c r="C50" s="162">
        <v>0</v>
      </c>
      <c r="D50" s="162">
        <v>0</v>
      </c>
      <c r="E50" s="162">
        <v>0</v>
      </c>
      <c r="F50" s="163">
        <v>0</v>
      </c>
      <c r="G50" s="162">
        <v>1</v>
      </c>
      <c r="H50" s="164">
        <v>2.1335609131640709E-4</v>
      </c>
      <c r="I50"/>
      <c r="J50" s="38" t="s">
        <v>129</v>
      </c>
      <c r="K50" s="165">
        <v>149</v>
      </c>
    </row>
    <row r="51" spans="1:11" ht="15">
      <c r="A51" s="166" t="s">
        <v>130</v>
      </c>
      <c r="B51" s="167">
        <v>84</v>
      </c>
      <c r="C51" s="167">
        <v>660</v>
      </c>
      <c r="D51" s="167">
        <v>80</v>
      </c>
      <c r="E51" s="167">
        <v>3719</v>
      </c>
      <c r="F51" s="167">
        <v>144</v>
      </c>
      <c r="G51" s="167">
        <v>4687</v>
      </c>
      <c r="H51" s="168"/>
      <c r="I51"/>
      <c r="J51" s="166" t="s">
        <v>10</v>
      </c>
      <c r="K51" s="168">
        <v>4687</v>
      </c>
    </row>
    <row r="52" spans="1:11" ht="15">
      <c r="A52" s="169"/>
      <c r="I52"/>
    </row>
    <row r="53" spans="1:11" ht="45">
      <c r="A53" s="159" t="s">
        <v>131</v>
      </c>
      <c r="B53" s="160" t="s">
        <v>152</v>
      </c>
      <c r="C53" s="160" t="s">
        <v>114</v>
      </c>
      <c r="D53" s="160" t="s">
        <v>153</v>
      </c>
      <c r="E53" s="160" t="s">
        <v>115</v>
      </c>
      <c r="F53" s="160" t="s">
        <v>116</v>
      </c>
      <c r="G53" s="160" t="s">
        <v>17</v>
      </c>
      <c r="H53" s="137" t="s">
        <v>132</v>
      </c>
    </row>
    <row r="54" spans="1:11" ht="15">
      <c r="A54" s="161" t="s">
        <v>133</v>
      </c>
      <c r="B54" s="162">
        <v>0</v>
      </c>
      <c r="C54" s="162">
        <v>0</v>
      </c>
      <c r="D54" s="162">
        <v>0</v>
      </c>
      <c r="E54" s="162">
        <v>5</v>
      </c>
      <c r="F54" s="163">
        <v>0</v>
      </c>
      <c r="G54" s="162">
        <v>5</v>
      </c>
      <c r="H54" s="164">
        <v>0.22727272727272727</v>
      </c>
    </row>
    <row r="55" spans="1:11" ht="15">
      <c r="A55" s="161" t="s">
        <v>134</v>
      </c>
      <c r="B55" s="162">
        <v>0</v>
      </c>
      <c r="C55" s="162">
        <v>0</v>
      </c>
      <c r="D55" s="162">
        <v>0</v>
      </c>
      <c r="E55" s="162">
        <v>0</v>
      </c>
      <c r="F55" s="163">
        <v>1</v>
      </c>
      <c r="G55" s="162">
        <v>1</v>
      </c>
      <c r="H55" s="164">
        <v>4.5454545454545456E-2</v>
      </c>
    </row>
    <row r="56" spans="1:11" ht="32.25" customHeight="1">
      <c r="A56" s="161" t="s">
        <v>135</v>
      </c>
      <c r="B56" s="162">
        <v>0</v>
      </c>
      <c r="C56" s="162">
        <v>0</v>
      </c>
      <c r="D56" s="162">
        <v>0</v>
      </c>
      <c r="E56" s="162">
        <v>0</v>
      </c>
      <c r="F56" s="163">
        <v>0</v>
      </c>
      <c r="G56" s="162">
        <v>0</v>
      </c>
      <c r="H56" s="164">
        <v>0</v>
      </c>
      <c r="J56"/>
    </row>
    <row r="57" spans="1:11" ht="12.75" customHeight="1">
      <c r="A57" s="161" t="s">
        <v>136</v>
      </c>
      <c r="B57" s="162">
        <v>0</v>
      </c>
      <c r="C57" s="162">
        <v>0</v>
      </c>
      <c r="D57" s="162">
        <v>0</v>
      </c>
      <c r="E57" s="162">
        <v>8</v>
      </c>
      <c r="F57" s="163">
        <v>1</v>
      </c>
      <c r="G57" s="162">
        <v>9</v>
      </c>
      <c r="H57" s="164">
        <v>0.40909090909090912</v>
      </c>
    </row>
    <row r="58" spans="1:11" ht="15">
      <c r="A58" s="161" t="s">
        <v>137</v>
      </c>
      <c r="B58" s="162">
        <v>0</v>
      </c>
      <c r="C58" s="162">
        <v>0</v>
      </c>
      <c r="D58" s="162">
        <v>0</v>
      </c>
      <c r="E58" s="162">
        <v>1</v>
      </c>
      <c r="F58" s="163">
        <v>6</v>
      </c>
      <c r="G58" s="162">
        <v>7</v>
      </c>
      <c r="H58" s="164">
        <v>0.31818181818181818</v>
      </c>
    </row>
    <row r="59" spans="1:11" ht="15">
      <c r="A59" s="161" t="s">
        <v>138</v>
      </c>
      <c r="B59" s="162">
        <v>0</v>
      </c>
      <c r="C59" s="162">
        <v>0</v>
      </c>
      <c r="D59" s="162">
        <v>0</v>
      </c>
      <c r="E59" s="162">
        <v>0</v>
      </c>
      <c r="F59" s="163">
        <v>0</v>
      </c>
      <c r="G59" s="162">
        <v>0</v>
      </c>
      <c r="H59" s="164">
        <v>0</v>
      </c>
    </row>
    <row r="60" spans="1:11" ht="15">
      <c r="A60" s="166" t="s">
        <v>130</v>
      </c>
      <c r="B60" s="167">
        <v>0</v>
      </c>
      <c r="C60" s="167">
        <v>0</v>
      </c>
      <c r="D60" s="167">
        <v>0</v>
      </c>
      <c r="E60" s="167">
        <v>14</v>
      </c>
      <c r="F60" s="167">
        <v>8</v>
      </c>
      <c r="G60" s="167">
        <v>22</v>
      </c>
      <c r="H60" s="168"/>
    </row>
    <row r="61" spans="1:11" ht="15">
      <c r="A61" s="42"/>
      <c r="B61" s="43"/>
      <c r="C61" s="43"/>
      <c r="D61" s="43"/>
      <c r="E61" s="43"/>
      <c r="F61" s="41"/>
      <c r="G61" s="43"/>
      <c r="H61" s="44"/>
      <c r="I61" s="40"/>
      <c r="J61" s="40"/>
      <c r="K61" s="40"/>
    </row>
    <row r="62" spans="1:11" ht="15">
      <c r="A62" s="42"/>
      <c r="B62" s="43"/>
      <c r="C62" s="43"/>
      <c r="D62" s="43"/>
      <c r="E62" s="43"/>
      <c r="F62" s="41"/>
      <c r="G62" s="43"/>
      <c r="H62" s="44"/>
      <c r="I62" s="40"/>
      <c r="J62" s="40"/>
      <c r="K62" s="40"/>
    </row>
    <row r="63" spans="1:11" ht="15">
      <c r="A63" s="42"/>
      <c r="B63" s="43"/>
      <c r="C63" s="43"/>
      <c r="D63" s="43"/>
      <c r="E63" s="43"/>
      <c r="F63" s="41"/>
      <c r="G63" s="43"/>
      <c r="H63" s="44"/>
      <c r="I63" s="40"/>
      <c r="J63" s="40"/>
      <c r="K63" s="40"/>
    </row>
    <row r="64" spans="1:11" ht="15">
      <c r="A64" s="45"/>
      <c r="B64" s="46"/>
      <c r="C64" s="46"/>
      <c r="D64" s="46"/>
      <c r="E64" s="46"/>
      <c r="F64" s="46"/>
      <c r="G64" s="46"/>
      <c r="H64" s="47"/>
      <c r="I64" s="40"/>
      <c r="J64" s="40"/>
      <c r="K64" s="40"/>
    </row>
  </sheetData>
  <mergeCells count="31"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conditionalFormatting sqref="K20:K2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{956A2E53-8FD4-4FF6-88E4-85E72E7AEB20}</x14:id>
        </ext>
      </extLst>
    </cfRule>
  </conditionalFormatting>
  <conditionalFormatting sqref="H13:H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{C2226D80-77AC-4567-9AA5-94B36FE4B3BF}</x14:id>
        </ext>
      </extLst>
    </cfRule>
  </conditionalFormatting>
  <conditionalFormatting sqref="K8:K1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{FCF9620D-B520-48BB-AA6A-B995BB772222}</x14:id>
        </ext>
      </extLst>
    </cfRule>
  </conditionalFormatting>
  <conditionalFormatting sqref="I33:I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{34D431DA-667C-494B-8FA8-7E60DFD39F87}</x14:id>
        </ext>
      </extLst>
    </cfRule>
  </conditionalFormatting>
  <conditionalFormatting sqref="E33:E4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{B7E596B9-EFEB-424F-9AD1-7DE1F53BA3B4}</x14:id>
        </ext>
      </extLst>
    </cfRule>
  </conditionalFormatting>
  <conditionalFormatting sqref="C20:C31 D20:E28 D30:E30 D2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{5418A63A-AD3E-48CB-86AE-38372607E8B0}</x14:id>
        </ext>
      </extLst>
    </cfRule>
  </conditionalFormatting>
  <conditionalFormatting sqref="K27:K30 H3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{CEE2D128-D366-4773-B766-18EA33503742}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0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59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58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57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56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55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54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53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52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51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50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49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48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47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956A2E53-8FD4-4FF6-88E4-85E72E7AEB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C2226D80-77AC-4567-9AA5-94B36FE4B3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FCF9620D-B520-48BB-AA6A-B995BB7722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34D431DA-667C-494B-8FA8-7E60DFD39F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I33:I41</xm:sqref>
        </x14:conditionalFormatting>
        <x14:conditionalFormatting xmlns:xm="http://schemas.microsoft.com/office/excel/2006/main">
          <x14:cfRule type="dataBar" id="{B7E596B9-EFEB-424F-9AD1-7DE1F53BA3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E33:E41</xm:sqref>
        </x14:conditionalFormatting>
        <x14:conditionalFormatting xmlns:xm="http://schemas.microsoft.com/office/excel/2006/main">
          <x14:cfRule type="dataBar" id="{5418A63A-AD3E-48CB-86AE-38372607E8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CEE2D128-D366-4773-B766-18EA335037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iconSet" priority="16" id="{8FD4B937-26CF-4C23-A520-3D98DEE00190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K33:K42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>
      <c r="A4" s="2"/>
      <c r="B4" s="2"/>
      <c r="C4" s="2"/>
      <c r="D4" s="2"/>
      <c r="E4" s="3"/>
    </row>
    <row r="5" spans="1:14" ht="15.75">
      <c r="A5" s="51" t="s">
        <v>145</v>
      </c>
      <c r="B5" s="52"/>
      <c r="C5" s="52"/>
      <c r="D5" s="52"/>
      <c r="E5" s="52"/>
      <c r="F5" s="52"/>
      <c r="G5" s="52"/>
      <c r="H5" s="52"/>
      <c r="I5" s="53"/>
      <c r="K5" s="54" t="s">
        <v>3</v>
      </c>
      <c r="L5" s="55"/>
      <c r="M5" s="55"/>
      <c r="N5" s="56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34</v>
      </c>
      <c r="C8" s="9">
        <v>300</v>
      </c>
      <c r="D8" s="9">
        <v>1720</v>
      </c>
      <c r="E8" s="8">
        <v>45</v>
      </c>
      <c r="F8" s="8">
        <v>67</v>
      </c>
      <c r="G8" s="8">
        <v>0</v>
      </c>
      <c r="H8" s="8">
        <f t="shared" ref="H8:H53" si="0">SUM(B8:G8)</f>
        <v>2166</v>
      </c>
      <c r="I8" s="10">
        <f>H8/$H$54</f>
        <v>0.46212929379133777</v>
      </c>
      <c r="K8" s="9">
        <f t="shared" ref="K8:L8" si="1">C8</f>
        <v>300</v>
      </c>
      <c r="L8" s="9">
        <f t="shared" si="1"/>
        <v>1720</v>
      </c>
      <c r="M8" s="8">
        <f t="shared" ref="M8" si="2">SUM(K8:L8)</f>
        <v>2020</v>
      </c>
      <c r="N8" s="10">
        <f>M8/$M$54</f>
        <v>0.46129253254167618</v>
      </c>
    </row>
    <row r="9" spans="1:14">
      <c r="A9" s="7" t="s">
        <v>19</v>
      </c>
      <c r="B9" s="8">
        <v>36</v>
      </c>
      <c r="C9" s="9">
        <v>216</v>
      </c>
      <c r="D9" s="9">
        <v>1274</v>
      </c>
      <c r="E9" s="8">
        <v>17</v>
      </c>
      <c r="F9" s="8">
        <v>39</v>
      </c>
      <c r="G9" s="8">
        <v>0</v>
      </c>
      <c r="H9" s="8">
        <f t="shared" si="0"/>
        <v>1582</v>
      </c>
      <c r="I9" s="10">
        <f>H9/$H$54</f>
        <v>0.33752933646255601</v>
      </c>
      <c r="K9" s="9">
        <f t="shared" ref="K9:K53" si="3">C9</f>
        <v>216</v>
      </c>
      <c r="L9" s="9">
        <f t="shared" ref="L9:L53" si="4">D9</f>
        <v>1274</v>
      </c>
      <c r="M9" s="8">
        <f t="shared" ref="M9:M53" si="5">SUM(K9:L9)</f>
        <v>1490</v>
      </c>
      <c r="N9" s="10">
        <f>M9/$M$54</f>
        <v>0.34026033340945422</v>
      </c>
    </row>
    <row r="10" spans="1:14">
      <c r="A10" s="7" t="s">
        <v>20</v>
      </c>
      <c r="B10" s="8">
        <v>2</v>
      </c>
      <c r="C10" s="9">
        <v>37</v>
      </c>
      <c r="D10" s="9">
        <v>119</v>
      </c>
      <c r="E10" s="8"/>
      <c r="F10" s="8">
        <v>4</v>
      </c>
      <c r="G10" s="8">
        <v>0</v>
      </c>
      <c r="H10" s="8">
        <f t="shared" si="0"/>
        <v>162</v>
      </c>
      <c r="I10" s="10">
        <f>H10/$H$54</f>
        <v>3.4563686793257949E-2</v>
      </c>
      <c r="K10" s="9">
        <f t="shared" si="3"/>
        <v>37</v>
      </c>
      <c r="L10" s="9">
        <f t="shared" si="4"/>
        <v>119</v>
      </c>
      <c r="M10" s="8">
        <f t="shared" si="5"/>
        <v>156</v>
      </c>
      <c r="N10" s="10">
        <f>M10/$M$54</f>
        <v>3.5624571820050237E-2</v>
      </c>
    </row>
    <row r="11" spans="1:14">
      <c r="A11" s="7" t="s">
        <v>21</v>
      </c>
      <c r="B11" s="8">
        <v>2</v>
      </c>
      <c r="C11" s="9">
        <v>23</v>
      </c>
      <c r="D11" s="9">
        <v>84</v>
      </c>
      <c r="E11" s="8">
        <v>3</v>
      </c>
      <c r="F11" s="8">
        <v>10</v>
      </c>
      <c r="G11" s="8">
        <v>0</v>
      </c>
      <c r="H11" s="8">
        <f t="shared" si="0"/>
        <v>122</v>
      </c>
      <c r="I11" s="10">
        <f>H11/$H$54</f>
        <v>2.6029443140601665E-2</v>
      </c>
      <c r="K11" s="9">
        <f t="shared" si="3"/>
        <v>23</v>
      </c>
      <c r="L11" s="9">
        <f t="shared" si="4"/>
        <v>84</v>
      </c>
      <c r="M11" s="8">
        <f t="shared" si="5"/>
        <v>107</v>
      </c>
      <c r="N11" s="10">
        <f>M11/$M$54</f>
        <v>2.4434802466316512E-2</v>
      </c>
    </row>
    <row r="12" spans="1:14">
      <c r="A12" s="7" t="s">
        <v>22</v>
      </c>
      <c r="B12" s="8"/>
      <c r="C12" s="9">
        <v>12</v>
      </c>
      <c r="D12" s="9">
        <v>57</v>
      </c>
      <c r="E12" s="8">
        <v>2</v>
      </c>
      <c r="F12" s="8">
        <v>4</v>
      </c>
      <c r="G12" s="8">
        <v>0</v>
      </c>
      <c r="H12" s="8">
        <f t="shared" si="0"/>
        <v>75</v>
      </c>
      <c r="I12" s="10">
        <f>H12/$H$54</f>
        <v>1.6001706848730531E-2</v>
      </c>
      <c r="K12" s="9">
        <f t="shared" si="3"/>
        <v>12</v>
      </c>
      <c r="L12" s="9">
        <f t="shared" si="4"/>
        <v>57</v>
      </c>
      <c r="M12" s="8">
        <f t="shared" si="5"/>
        <v>69</v>
      </c>
      <c r="N12" s="10">
        <f>M12/$M$54</f>
        <v>1.5757022151176067E-2</v>
      </c>
    </row>
    <row r="13" spans="1:14">
      <c r="A13" s="7" t="s">
        <v>24</v>
      </c>
      <c r="B13" s="8">
        <v>1</v>
      </c>
      <c r="C13" s="9">
        <v>9</v>
      </c>
      <c r="D13" s="9">
        <v>57</v>
      </c>
      <c r="E13" s="8"/>
      <c r="F13" s="8">
        <v>4</v>
      </c>
      <c r="G13" s="8">
        <v>0</v>
      </c>
      <c r="H13" s="8">
        <f t="shared" ref="H13" si="6">SUM(B13:G13)</f>
        <v>71</v>
      </c>
      <c r="I13" s="10">
        <f>H13/$H$54</f>
        <v>1.5148282483464903E-2</v>
      </c>
      <c r="K13" s="9">
        <f t="shared" ref="K13" si="7">C13</f>
        <v>9</v>
      </c>
      <c r="L13" s="9">
        <f t="shared" ref="L13" si="8">D13</f>
        <v>57</v>
      </c>
      <c r="M13" s="8">
        <f t="shared" ref="M13" si="9">SUM(K13:L13)</f>
        <v>66</v>
      </c>
      <c r="N13" s="10">
        <f>M13/$M$54</f>
        <v>1.5071934231559716E-2</v>
      </c>
    </row>
    <row r="14" spans="1:14">
      <c r="A14" s="7" t="s">
        <v>23</v>
      </c>
      <c r="B14" s="8"/>
      <c r="C14" s="9"/>
      <c r="D14" s="9">
        <v>62</v>
      </c>
      <c r="E14" s="8"/>
      <c r="F14" s="8"/>
      <c r="G14" s="8">
        <v>0</v>
      </c>
      <c r="H14" s="8">
        <f t="shared" ref="H14:H17" si="10">SUM(B14:G14)</f>
        <v>62</v>
      </c>
      <c r="I14" s="10">
        <f>H14/$H$54</f>
        <v>1.322807766161724E-2</v>
      </c>
      <c r="K14" s="9">
        <f t="shared" ref="K14:K17" si="11">C14</f>
        <v>0</v>
      </c>
      <c r="L14" s="9">
        <f t="shared" ref="L14:L17" si="12">D14</f>
        <v>62</v>
      </c>
      <c r="M14" s="8">
        <f t="shared" ref="M14:M17" si="13">SUM(K14:L14)</f>
        <v>62</v>
      </c>
      <c r="N14" s="10">
        <f>M14/$M$54</f>
        <v>1.4158483672071249E-2</v>
      </c>
    </row>
    <row r="15" spans="1:14">
      <c r="A15" s="7" t="s">
        <v>25</v>
      </c>
      <c r="B15" s="8"/>
      <c r="C15" s="9">
        <v>1</v>
      </c>
      <c r="D15" s="9">
        <v>45</v>
      </c>
      <c r="E15" s="8">
        <v>1</v>
      </c>
      <c r="F15" s="8">
        <v>1</v>
      </c>
      <c r="G15" s="8">
        <v>0</v>
      </c>
      <c r="H15" s="8">
        <f t="shared" ref="H15" si="14">SUM(B15:G15)</f>
        <v>48</v>
      </c>
      <c r="I15" s="10">
        <f>H15/$H$54</f>
        <v>1.0241092383187539E-2</v>
      </c>
      <c r="K15" s="9">
        <f t="shared" ref="K15" si="15">C15</f>
        <v>1</v>
      </c>
      <c r="L15" s="9">
        <f t="shared" ref="L15" si="16">D15</f>
        <v>45</v>
      </c>
      <c r="M15" s="8">
        <f t="shared" ref="M15" si="17">SUM(K15:L15)</f>
        <v>46</v>
      </c>
      <c r="N15" s="10">
        <f>M15/$M$54</f>
        <v>1.0504681434117378E-2</v>
      </c>
    </row>
    <row r="16" spans="1:14">
      <c r="A16" s="7" t="s">
        <v>26</v>
      </c>
      <c r="B16" s="8"/>
      <c r="C16" s="9">
        <v>2</v>
      </c>
      <c r="D16" s="9">
        <v>44</v>
      </c>
      <c r="E16" s="8"/>
      <c r="F16" s="8">
        <v>1</v>
      </c>
      <c r="G16" s="8">
        <v>0</v>
      </c>
      <c r="H16" s="8">
        <f t="shared" ref="H16" si="18">SUM(B16:G16)</f>
        <v>47</v>
      </c>
      <c r="I16" s="10">
        <f>H16/$H$54</f>
        <v>1.0027736291871132E-2</v>
      </c>
      <c r="K16" s="9">
        <f t="shared" ref="K16" si="19">C16</f>
        <v>2</v>
      </c>
      <c r="L16" s="9">
        <f t="shared" ref="L16" si="20">D16</f>
        <v>44</v>
      </c>
      <c r="M16" s="8">
        <f t="shared" ref="M16" si="21">SUM(K16:L16)</f>
        <v>46</v>
      </c>
      <c r="N16" s="10">
        <f>M16/$M$54</f>
        <v>1.0504681434117378E-2</v>
      </c>
    </row>
    <row r="17" spans="1:14">
      <c r="A17" s="7" t="s">
        <v>28</v>
      </c>
      <c r="B17" s="8">
        <v>6</v>
      </c>
      <c r="C17" s="9">
        <v>5</v>
      </c>
      <c r="D17" s="9">
        <v>31</v>
      </c>
      <c r="E17" s="8"/>
      <c r="F17" s="8">
        <v>2</v>
      </c>
      <c r="G17" s="8">
        <v>0</v>
      </c>
      <c r="H17" s="8">
        <f t="shared" si="10"/>
        <v>44</v>
      </c>
      <c r="I17" s="10">
        <f>H17/$H$54</f>
        <v>9.3876680179219123E-3</v>
      </c>
      <c r="K17" s="9">
        <f t="shared" si="11"/>
        <v>5</v>
      </c>
      <c r="L17" s="9">
        <f t="shared" si="12"/>
        <v>31</v>
      </c>
      <c r="M17" s="8">
        <f t="shared" si="13"/>
        <v>36</v>
      </c>
      <c r="N17" s="10">
        <f>M17/$M$54</f>
        <v>8.22105503539621E-3</v>
      </c>
    </row>
    <row r="18" spans="1:14">
      <c r="A18" s="7" t="s">
        <v>27</v>
      </c>
      <c r="B18" s="8"/>
      <c r="C18" s="9">
        <v>6</v>
      </c>
      <c r="D18" s="9">
        <v>29</v>
      </c>
      <c r="E18" s="8">
        <v>3</v>
      </c>
      <c r="F18" s="8">
        <v>2</v>
      </c>
      <c r="G18" s="8">
        <v>0</v>
      </c>
      <c r="H18" s="8">
        <f t="shared" ref="H18" si="22">SUM(B18:G18)</f>
        <v>40</v>
      </c>
      <c r="I18" s="10">
        <f>H18/$H$54</f>
        <v>8.5342436526562836E-3</v>
      </c>
      <c r="K18" s="9">
        <f t="shared" ref="K18" si="23">C18</f>
        <v>6</v>
      </c>
      <c r="L18" s="9">
        <f t="shared" ref="L18" si="24">D18</f>
        <v>29</v>
      </c>
      <c r="M18" s="8">
        <f t="shared" ref="M18" si="25">SUM(K18:L18)</f>
        <v>35</v>
      </c>
      <c r="N18" s="10">
        <f>M18/$M$54</f>
        <v>7.9926923955240918E-3</v>
      </c>
    </row>
    <row r="19" spans="1:14">
      <c r="A19" s="7" t="s">
        <v>29</v>
      </c>
      <c r="B19" s="8"/>
      <c r="C19" s="9">
        <v>9</v>
      </c>
      <c r="D19" s="9">
        <v>21</v>
      </c>
      <c r="E19" s="8"/>
      <c r="F19" s="8"/>
      <c r="G19" s="8">
        <v>0</v>
      </c>
      <c r="H19" s="8">
        <f t="shared" ref="H19" si="26">SUM(B19:G19)</f>
        <v>30</v>
      </c>
      <c r="I19" s="10">
        <f>H19/$H$54</f>
        <v>6.4006827394922127E-3</v>
      </c>
      <c r="K19" s="9">
        <f t="shared" ref="K19" si="27">C19</f>
        <v>9</v>
      </c>
      <c r="L19" s="9">
        <f t="shared" ref="L19" si="28">D19</f>
        <v>21</v>
      </c>
      <c r="M19" s="8">
        <f t="shared" ref="M19" si="29">SUM(K19:L19)</f>
        <v>30</v>
      </c>
      <c r="N19" s="10">
        <f>M19/$M$54</f>
        <v>6.850879196163508E-3</v>
      </c>
    </row>
    <row r="20" spans="1:14">
      <c r="A20" s="7" t="s">
        <v>30</v>
      </c>
      <c r="B20" s="8"/>
      <c r="C20" s="9">
        <v>1</v>
      </c>
      <c r="D20" s="9">
        <v>27</v>
      </c>
      <c r="E20" s="8"/>
      <c r="F20" s="8">
        <v>2</v>
      </c>
      <c r="G20" s="8">
        <v>0</v>
      </c>
      <c r="H20" s="8">
        <f t="shared" si="0"/>
        <v>30</v>
      </c>
      <c r="I20" s="10">
        <f>H20/$H$54</f>
        <v>6.4006827394922127E-3</v>
      </c>
      <c r="K20" s="9">
        <f t="shared" si="3"/>
        <v>1</v>
      </c>
      <c r="L20" s="9">
        <f t="shared" si="4"/>
        <v>27</v>
      </c>
      <c r="M20" s="8">
        <f t="shared" si="5"/>
        <v>28</v>
      </c>
      <c r="N20" s="10">
        <f>M20/$M$54</f>
        <v>6.3941539164192734E-3</v>
      </c>
    </row>
    <row r="21" spans="1:14">
      <c r="A21" s="7" t="s">
        <v>33</v>
      </c>
      <c r="B21" s="8">
        <v>1</v>
      </c>
      <c r="C21" s="9">
        <v>6</v>
      </c>
      <c r="D21" s="9">
        <v>14</v>
      </c>
      <c r="E21" s="8">
        <v>1</v>
      </c>
      <c r="F21" s="8">
        <v>1</v>
      </c>
      <c r="G21" s="8">
        <v>0</v>
      </c>
      <c r="H21" s="8">
        <f t="shared" si="0"/>
        <v>23</v>
      </c>
      <c r="I21" s="10">
        <f>H21/$H$54</f>
        <v>4.9071901002773633E-3</v>
      </c>
      <c r="K21" s="9">
        <f t="shared" si="3"/>
        <v>6</v>
      </c>
      <c r="L21" s="9">
        <f t="shared" si="4"/>
        <v>14</v>
      </c>
      <c r="M21" s="8">
        <f t="shared" si="5"/>
        <v>20</v>
      </c>
      <c r="N21" s="10">
        <f>M21/$M$54</f>
        <v>4.5672527974423387E-3</v>
      </c>
    </row>
    <row r="22" spans="1:14">
      <c r="A22" s="7" t="s">
        <v>40</v>
      </c>
      <c r="B22" s="8">
        <v>1</v>
      </c>
      <c r="C22" s="9">
        <v>11</v>
      </c>
      <c r="D22" s="9">
        <v>6</v>
      </c>
      <c r="E22" s="8"/>
      <c r="F22" s="8">
        <v>1</v>
      </c>
      <c r="G22" s="8">
        <v>0</v>
      </c>
      <c r="H22" s="8">
        <f t="shared" ref="H22:H27" si="30">SUM(B22:G22)</f>
        <v>19</v>
      </c>
      <c r="I22" s="10">
        <f>H22/$H$54</f>
        <v>4.0537657350117346E-3</v>
      </c>
      <c r="K22" s="9">
        <f t="shared" ref="K22:K27" si="31">C22</f>
        <v>11</v>
      </c>
      <c r="L22" s="9">
        <f t="shared" ref="L22:L27" si="32">D22</f>
        <v>6</v>
      </c>
      <c r="M22" s="8">
        <f t="shared" ref="M22:M27" si="33">SUM(K22:L22)</f>
        <v>17</v>
      </c>
      <c r="N22" s="10">
        <f>M22/$M$54</f>
        <v>3.8821648778259877E-3</v>
      </c>
    </row>
    <row r="23" spans="1:14">
      <c r="A23" s="7" t="s">
        <v>35</v>
      </c>
      <c r="B23" s="8"/>
      <c r="C23" s="9">
        <v>4</v>
      </c>
      <c r="D23" s="9">
        <v>10</v>
      </c>
      <c r="E23" s="8">
        <v>1</v>
      </c>
      <c r="F23" s="8">
        <v>3</v>
      </c>
      <c r="G23" s="8">
        <v>0</v>
      </c>
      <c r="H23" s="8">
        <f t="shared" si="30"/>
        <v>18</v>
      </c>
      <c r="I23" s="10">
        <f>H23/$H$54</f>
        <v>3.8404096436953274E-3</v>
      </c>
      <c r="K23" s="9">
        <f t="shared" si="31"/>
        <v>4</v>
      </c>
      <c r="L23" s="9">
        <f t="shared" si="32"/>
        <v>10</v>
      </c>
      <c r="M23" s="8">
        <f t="shared" si="33"/>
        <v>14</v>
      </c>
      <c r="N23" s="10">
        <f>M23/$M$54</f>
        <v>3.1970769582096367E-3</v>
      </c>
    </row>
    <row r="24" spans="1:14">
      <c r="A24" s="7" t="s">
        <v>32</v>
      </c>
      <c r="B24" s="8"/>
      <c r="C24" s="9"/>
      <c r="D24" s="9">
        <v>17</v>
      </c>
      <c r="E24" s="8">
        <v>1</v>
      </c>
      <c r="F24" s="8"/>
      <c r="G24" s="8">
        <v>0</v>
      </c>
      <c r="H24" s="8">
        <f t="shared" si="30"/>
        <v>18</v>
      </c>
      <c r="I24" s="10">
        <f>H24/$H$54</f>
        <v>3.8404096436953274E-3</v>
      </c>
      <c r="K24" s="9">
        <f t="shared" si="31"/>
        <v>0</v>
      </c>
      <c r="L24" s="9">
        <f t="shared" si="32"/>
        <v>17</v>
      </c>
      <c r="M24" s="8">
        <f t="shared" si="33"/>
        <v>17</v>
      </c>
      <c r="N24" s="10">
        <f>M24/$M$54</f>
        <v>3.8821648778259877E-3</v>
      </c>
    </row>
    <row r="25" spans="1:14">
      <c r="A25" s="7" t="s">
        <v>34</v>
      </c>
      <c r="B25" s="8"/>
      <c r="C25" s="9">
        <v>3</v>
      </c>
      <c r="D25" s="9">
        <v>14</v>
      </c>
      <c r="E25" s="8"/>
      <c r="F25" s="8"/>
      <c r="G25" s="8">
        <v>0</v>
      </c>
      <c r="H25" s="8">
        <f t="shared" si="30"/>
        <v>17</v>
      </c>
      <c r="I25" s="10">
        <f>H25/$H$54</f>
        <v>3.6270535523789203E-3</v>
      </c>
      <c r="K25" s="9">
        <f t="shared" si="31"/>
        <v>3</v>
      </c>
      <c r="L25" s="9">
        <f t="shared" si="32"/>
        <v>14</v>
      </c>
      <c r="M25" s="8">
        <f t="shared" si="33"/>
        <v>17</v>
      </c>
      <c r="N25" s="10">
        <f>M25/$M$54</f>
        <v>3.8821648778259877E-3</v>
      </c>
    </row>
    <row r="26" spans="1:14">
      <c r="A26" s="7" t="s">
        <v>31</v>
      </c>
      <c r="B26" s="8"/>
      <c r="C26" s="9">
        <v>1</v>
      </c>
      <c r="D26" s="9">
        <v>15</v>
      </c>
      <c r="E26" s="8"/>
      <c r="F26" s="8"/>
      <c r="G26" s="8">
        <v>0</v>
      </c>
      <c r="H26" s="8">
        <f t="shared" si="30"/>
        <v>16</v>
      </c>
      <c r="I26" s="10">
        <f>H26/$H$54</f>
        <v>3.4136974610625135E-3</v>
      </c>
      <c r="K26" s="9">
        <f t="shared" si="31"/>
        <v>1</v>
      </c>
      <c r="L26" s="9">
        <f t="shared" si="32"/>
        <v>15</v>
      </c>
      <c r="M26" s="8">
        <f t="shared" si="33"/>
        <v>16</v>
      </c>
      <c r="N26" s="10">
        <f>M26/$M$54</f>
        <v>3.6538022379538708E-3</v>
      </c>
    </row>
    <row r="27" spans="1:14">
      <c r="A27" s="7" t="s">
        <v>39</v>
      </c>
      <c r="B27" s="8"/>
      <c r="C27" s="9">
        <v>2</v>
      </c>
      <c r="D27" s="9">
        <v>9</v>
      </c>
      <c r="E27" s="8"/>
      <c r="F27" s="8"/>
      <c r="G27" s="8">
        <v>0</v>
      </c>
      <c r="H27" s="8">
        <f t="shared" si="30"/>
        <v>11</v>
      </c>
      <c r="I27" s="10">
        <f>H27/$H$54</f>
        <v>2.3469170044804781E-3</v>
      </c>
      <c r="K27" s="9">
        <f t="shared" si="31"/>
        <v>2</v>
      </c>
      <c r="L27" s="9">
        <f t="shared" si="32"/>
        <v>9</v>
      </c>
      <c r="M27" s="8">
        <f t="shared" si="33"/>
        <v>11</v>
      </c>
      <c r="N27" s="10">
        <f>M27/$M$54</f>
        <v>2.5119890385932862E-3</v>
      </c>
    </row>
    <row r="28" spans="1:14">
      <c r="A28" s="7" t="s">
        <v>36</v>
      </c>
      <c r="B28" s="8"/>
      <c r="C28" s="9"/>
      <c r="D28" s="9">
        <v>11</v>
      </c>
      <c r="E28" s="8"/>
      <c r="F28" s="8"/>
      <c r="G28" s="8">
        <v>0</v>
      </c>
      <c r="H28" s="8">
        <f t="shared" ref="H28:H29" si="34">SUM(B28:G28)</f>
        <v>11</v>
      </c>
      <c r="I28" s="10">
        <f>H28/$H$54</f>
        <v>2.3469170044804781E-3</v>
      </c>
      <c r="K28" s="9">
        <f t="shared" ref="K28:K29" si="35">C28</f>
        <v>0</v>
      </c>
      <c r="L28" s="9">
        <f t="shared" ref="L28:L29" si="36">D28</f>
        <v>11</v>
      </c>
      <c r="M28" s="8">
        <f t="shared" ref="M28:M29" si="37">SUM(K28:L28)</f>
        <v>11</v>
      </c>
      <c r="N28" s="10">
        <f>M28/$M$54</f>
        <v>2.5119890385932862E-3</v>
      </c>
    </row>
    <row r="29" spans="1:14">
      <c r="A29" s="7" t="s">
        <v>49</v>
      </c>
      <c r="B29" s="8"/>
      <c r="C29" s="9">
        <v>3</v>
      </c>
      <c r="D29" s="9">
        <v>5</v>
      </c>
      <c r="E29" s="8">
        <v>1</v>
      </c>
      <c r="F29" s="8"/>
      <c r="G29" s="8">
        <v>0</v>
      </c>
      <c r="H29" s="8">
        <f t="shared" si="34"/>
        <v>9</v>
      </c>
      <c r="I29" s="10">
        <f>H29/$H$54</f>
        <v>1.9202048218476637E-3</v>
      </c>
      <c r="K29" s="9">
        <f t="shared" si="35"/>
        <v>3</v>
      </c>
      <c r="L29" s="9">
        <f t="shared" si="36"/>
        <v>5</v>
      </c>
      <c r="M29" s="8">
        <f t="shared" si="37"/>
        <v>8</v>
      </c>
      <c r="N29" s="10">
        <f>M29/$M$54</f>
        <v>1.8269011189769354E-3</v>
      </c>
    </row>
    <row r="30" spans="1:14">
      <c r="A30" s="7" t="s">
        <v>37</v>
      </c>
      <c r="B30" s="8"/>
      <c r="C30" s="9">
        <v>2</v>
      </c>
      <c r="D30" s="9">
        <v>6</v>
      </c>
      <c r="E30" s="8"/>
      <c r="F30" s="8"/>
      <c r="G30" s="8">
        <v>0</v>
      </c>
      <c r="H30" s="8">
        <f t="shared" si="0"/>
        <v>8</v>
      </c>
      <c r="I30" s="10">
        <f>H30/$H$54</f>
        <v>1.7068487305312568E-3</v>
      </c>
      <c r="K30" s="9">
        <f t="shared" si="3"/>
        <v>2</v>
      </c>
      <c r="L30" s="9">
        <f t="shared" si="4"/>
        <v>6</v>
      </c>
      <c r="M30" s="8">
        <f t="shared" si="5"/>
        <v>8</v>
      </c>
      <c r="N30" s="10">
        <f>M30/$M$54</f>
        <v>1.8269011189769354E-3</v>
      </c>
    </row>
    <row r="31" spans="1:14">
      <c r="A31" s="7" t="s">
        <v>41</v>
      </c>
      <c r="B31" s="8"/>
      <c r="C31" s="9">
        <v>2</v>
      </c>
      <c r="D31" s="9">
        <v>4</v>
      </c>
      <c r="E31" s="8"/>
      <c r="F31" s="8"/>
      <c r="G31" s="8">
        <v>0</v>
      </c>
      <c r="H31" s="8">
        <f t="shared" si="0"/>
        <v>6</v>
      </c>
      <c r="I31" s="10">
        <f>H31/$H$54</f>
        <v>1.2801365478984424E-3</v>
      </c>
      <c r="K31" s="9">
        <f t="shared" si="3"/>
        <v>2</v>
      </c>
      <c r="L31" s="9">
        <f t="shared" si="4"/>
        <v>4</v>
      </c>
      <c r="M31" s="8">
        <f t="shared" si="5"/>
        <v>6</v>
      </c>
      <c r="N31" s="10">
        <f>M31/$M$54</f>
        <v>1.3701758392327015E-3</v>
      </c>
    </row>
    <row r="32" spans="1:14">
      <c r="A32" s="7" t="s">
        <v>38</v>
      </c>
      <c r="B32" s="8"/>
      <c r="C32" s="9">
        <v>1</v>
      </c>
      <c r="D32" s="9">
        <v>4</v>
      </c>
      <c r="E32" s="8"/>
      <c r="F32" s="8"/>
      <c r="G32" s="8">
        <v>0</v>
      </c>
      <c r="H32" s="8">
        <f t="shared" si="0"/>
        <v>5</v>
      </c>
      <c r="I32" s="10">
        <f>H32/$H$54</f>
        <v>1.0667804565820354E-3</v>
      </c>
      <c r="K32" s="9">
        <f t="shared" si="3"/>
        <v>1</v>
      </c>
      <c r="L32" s="9">
        <f t="shared" si="4"/>
        <v>4</v>
      </c>
      <c r="M32" s="8">
        <f t="shared" si="5"/>
        <v>5</v>
      </c>
      <c r="N32" s="10">
        <f>M32/$M$54</f>
        <v>1.1418131993605847E-3</v>
      </c>
    </row>
    <row r="33" spans="1:14">
      <c r="A33" s="7" t="s">
        <v>44</v>
      </c>
      <c r="B33" s="8"/>
      <c r="C33" s="9">
        <v>1</v>
      </c>
      <c r="D33" s="9">
        <v>3</v>
      </c>
      <c r="E33" s="8"/>
      <c r="F33" s="8">
        <v>1</v>
      </c>
      <c r="G33" s="8">
        <v>0</v>
      </c>
      <c r="H33" s="8">
        <f t="shared" si="0"/>
        <v>5</v>
      </c>
      <c r="I33" s="10">
        <f>H33/$H$54</f>
        <v>1.0667804565820354E-3</v>
      </c>
      <c r="K33" s="9">
        <f t="shared" si="3"/>
        <v>1</v>
      </c>
      <c r="L33" s="9">
        <f t="shared" si="4"/>
        <v>3</v>
      </c>
      <c r="M33" s="8">
        <f t="shared" si="5"/>
        <v>4</v>
      </c>
      <c r="N33" s="10">
        <f>M33/$M$54</f>
        <v>9.1345055948846771E-4</v>
      </c>
    </row>
    <row r="34" spans="1:14">
      <c r="A34" s="7" t="s">
        <v>48</v>
      </c>
      <c r="B34" s="8"/>
      <c r="C34" s="9"/>
      <c r="D34" s="9">
        <v>4</v>
      </c>
      <c r="E34" s="8"/>
      <c r="F34" s="8"/>
      <c r="G34" s="8">
        <v>0</v>
      </c>
      <c r="H34" s="8">
        <f t="shared" si="0"/>
        <v>4</v>
      </c>
      <c r="I34" s="10">
        <f>H34/$H$54</f>
        <v>8.5342436526562838E-4</v>
      </c>
      <c r="K34" s="9">
        <f t="shared" si="3"/>
        <v>0</v>
      </c>
      <c r="L34" s="9">
        <f t="shared" si="4"/>
        <v>4</v>
      </c>
      <c r="M34" s="8">
        <f t="shared" si="5"/>
        <v>4</v>
      </c>
      <c r="N34" s="10">
        <f>M34/$M$54</f>
        <v>9.1345055948846771E-4</v>
      </c>
    </row>
    <row r="35" spans="1:14">
      <c r="A35" s="7" t="s">
        <v>43</v>
      </c>
      <c r="B35" s="8"/>
      <c r="C35" s="9">
        <v>1</v>
      </c>
      <c r="D35" s="9">
        <v>3</v>
      </c>
      <c r="E35" s="8"/>
      <c r="F35" s="8"/>
      <c r="G35" s="8">
        <v>0</v>
      </c>
      <c r="H35" s="8">
        <f t="shared" si="0"/>
        <v>4</v>
      </c>
      <c r="I35" s="10">
        <f>H35/$H$54</f>
        <v>8.5342436526562838E-4</v>
      </c>
      <c r="K35" s="9">
        <f t="shared" si="3"/>
        <v>1</v>
      </c>
      <c r="L35" s="9">
        <f t="shared" si="4"/>
        <v>3</v>
      </c>
      <c r="M35" s="8">
        <f t="shared" si="5"/>
        <v>4</v>
      </c>
      <c r="N35" s="10">
        <f>M35/$M$54</f>
        <v>9.1345055948846771E-4</v>
      </c>
    </row>
    <row r="36" spans="1:14">
      <c r="A36" s="7" t="s">
        <v>56</v>
      </c>
      <c r="B36" s="8"/>
      <c r="C36" s="9"/>
      <c r="D36" s="9"/>
      <c r="E36" s="8">
        <v>4</v>
      </c>
      <c r="F36" s="8"/>
      <c r="G36" s="8">
        <v>0</v>
      </c>
      <c r="H36" s="8">
        <f t="shared" si="0"/>
        <v>4</v>
      </c>
      <c r="I36" s="10">
        <f>H36/$H$54</f>
        <v>8.5342436526562838E-4</v>
      </c>
      <c r="K36" s="9">
        <f t="shared" si="3"/>
        <v>0</v>
      </c>
      <c r="L36" s="9">
        <f t="shared" si="4"/>
        <v>0</v>
      </c>
      <c r="M36" s="8">
        <f t="shared" si="5"/>
        <v>0</v>
      </c>
      <c r="N36" s="10">
        <f>M36/$M$54</f>
        <v>0</v>
      </c>
    </row>
    <row r="37" spans="1:14">
      <c r="A37" s="7" t="s">
        <v>45</v>
      </c>
      <c r="B37" s="8"/>
      <c r="C37" s="9"/>
      <c r="D37" s="9">
        <v>3</v>
      </c>
      <c r="E37" s="8"/>
      <c r="F37" s="8">
        <v>1</v>
      </c>
      <c r="G37" s="8">
        <v>0</v>
      </c>
      <c r="H37" s="8">
        <f t="shared" si="0"/>
        <v>4</v>
      </c>
      <c r="I37" s="10">
        <f>H37/$H$54</f>
        <v>8.5342436526562838E-4</v>
      </c>
      <c r="K37" s="9">
        <f t="shared" si="3"/>
        <v>0</v>
      </c>
      <c r="L37" s="9">
        <f t="shared" si="4"/>
        <v>3</v>
      </c>
      <c r="M37" s="8">
        <f t="shared" si="5"/>
        <v>3</v>
      </c>
      <c r="N37" s="10">
        <f>M37/$M$54</f>
        <v>6.8508791961635076E-4</v>
      </c>
    </row>
    <row r="38" spans="1:14">
      <c r="A38" s="7" t="s">
        <v>46</v>
      </c>
      <c r="B38" s="8"/>
      <c r="C38" s="9"/>
      <c r="D38" s="9">
        <v>3</v>
      </c>
      <c r="E38" s="8"/>
      <c r="F38" s="8"/>
      <c r="G38" s="8">
        <v>0</v>
      </c>
      <c r="H38" s="8">
        <f t="shared" si="0"/>
        <v>3</v>
      </c>
      <c r="I38" s="10">
        <f>H38/$H$54</f>
        <v>6.400682739492212E-4</v>
      </c>
      <c r="K38" s="9">
        <f t="shared" si="3"/>
        <v>0</v>
      </c>
      <c r="L38" s="9">
        <f t="shared" si="4"/>
        <v>3</v>
      </c>
      <c r="M38" s="8">
        <f t="shared" si="5"/>
        <v>3</v>
      </c>
      <c r="N38" s="10">
        <f>M38/$M$54</f>
        <v>6.8508791961635076E-4</v>
      </c>
    </row>
    <row r="39" spans="1:14">
      <c r="A39" s="7" t="s">
        <v>55</v>
      </c>
      <c r="B39" s="8"/>
      <c r="C39" s="9">
        <v>1</v>
      </c>
      <c r="D39" s="9">
        <v>2</v>
      </c>
      <c r="E39" s="8"/>
      <c r="F39" s="8"/>
      <c r="G39" s="8">
        <v>0</v>
      </c>
      <c r="H39" s="8">
        <f t="shared" si="0"/>
        <v>3</v>
      </c>
      <c r="I39" s="10">
        <f>H39/$H$54</f>
        <v>6.400682739492212E-4</v>
      </c>
      <c r="K39" s="9">
        <f t="shared" si="3"/>
        <v>1</v>
      </c>
      <c r="L39" s="9">
        <f t="shared" si="4"/>
        <v>2</v>
      </c>
      <c r="M39" s="8">
        <f t="shared" si="5"/>
        <v>3</v>
      </c>
      <c r="N39" s="10">
        <f>M39/$M$54</f>
        <v>6.8508791961635076E-4</v>
      </c>
    </row>
    <row r="40" spans="1:14">
      <c r="A40" s="7" t="s">
        <v>47</v>
      </c>
      <c r="B40" s="8"/>
      <c r="C40" s="9"/>
      <c r="D40" s="9">
        <v>2</v>
      </c>
      <c r="E40" s="8"/>
      <c r="F40" s="8"/>
      <c r="G40" s="8">
        <v>0</v>
      </c>
      <c r="H40" s="8">
        <f t="shared" si="0"/>
        <v>2</v>
      </c>
      <c r="I40" s="10">
        <f>H40/$H$54</f>
        <v>4.2671218263281419E-4</v>
      </c>
      <c r="K40" s="9">
        <f t="shared" si="3"/>
        <v>0</v>
      </c>
      <c r="L40" s="9">
        <f t="shared" si="4"/>
        <v>2</v>
      </c>
      <c r="M40" s="8">
        <f t="shared" si="5"/>
        <v>2</v>
      </c>
      <c r="N40" s="10">
        <f>M40/$M$54</f>
        <v>4.5672527974423386E-4</v>
      </c>
    </row>
    <row r="41" spans="1:14">
      <c r="A41" s="7" t="s">
        <v>139</v>
      </c>
      <c r="B41" s="8"/>
      <c r="C41" s="9"/>
      <c r="D41" s="9">
        <v>2</v>
      </c>
      <c r="E41" s="8"/>
      <c r="F41" s="8"/>
      <c r="G41" s="8">
        <v>0</v>
      </c>
      <c r="H41" s="8">
        <f t="shared" si="0"/>
        <v>2</v>
      </c>
      <c r="I41" s="10">
        <f>H41/$H$54</f>
        <v>4.2671218263281419E-4</v>
      </c>
      <c r="K41" s="9">
        <f t="shared" si="3"/>
        <v>0</v>
      </c>
      <c r="L41" s="9">
        <f t="shared" si="4"/>
        <v>2</v>
      </c>
      <c r="M41" s="8">
        <f t="shared" si="5"/>
        <v>2</v>
      </c>
      <c r="N41" s="10">
        <f>M41/$M$54</f>
        <v>4.5672527974423386E-4</v>
      </c>
    </row>
    <row r="42" spans="1:14">
      <c r="A42" s="7" t="s">
        <v>50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>H42/$H$54</f>
        <v>4.2671218263281419E-4</v>
      </c>
      <c r="K42" s="9">
        <f t="shared" si="3"/>
        <v>0</v>
      </c>
      <c r="L42" s="9">
        <f t="shared" si="4"/>
        <v>2</v>
      </c>
      <c r="M42" s="8">
        <f t="shared" si="5"/>
        <v>2</v>
      </c>
      <c r="N42" s="10">
        <f>M42/$M$54</f>
        <v>4.5672527974423386E-4</v>
      </c>
    </row>
    <row r="43" spans="1:14">
      <c r="A43" s="7" t="s">
        <v>42</v>
      </c>
      <c r="B43" s="8"/>
      <c r="C43" s="9"/>
      <c r="D43" s="9">
        <v>2</v>
      </c>
      <c r="E43" s="8"/>
      <c r="F43" s="8"/>
      <c r="G43" s="8">
        <v>0</v>
      </c>
      <c r="H43" s="8">
        <f t="shared" si="0"/>
        <v>2</v>
      </c>
      <c r="I43" s="10">
        <f>H43/$H$54</f>
        <v>4.2671218263281419E-4</v>
      </c>
      <c r="K43" s="9">
        <f t="shared" si="3"/>
        <v>0</v>
      </c>
      <c r="L43" s="9">
        <f t="shared" si="4"/>
        <v>2</v>
      </c>
      <c r="M43" s="8">
        <f t="shared" si="5"/>
        <v>2</v>
      </c>
      <c r="N43" s="10">
        <f>M43/$M$54</f>
        <v>4.5672527974423386E-4</v>
      </c>
    </row>
    <row r="44" spans="1:14">
      <c r="A44" s="7" t="s">
        <v>52</v>
      </c>
      <c r="B44" s="8"/>
      <c r="C44" s="9">
        <v>1</v>
      </c>
      <c r="D44" s="9">
        <v>1</v>
      </c>
      <c r="E44" s="8"/>
      <c r="F44" s="8"/>
      <c r="G44" s="8">
        <v>0</v>
      </c>
      <c r="H44" s="8">
        <f t="shared" si="0"/>
        <v>2</v>
      </c>
      <c r="I44" s="10">
        <f>H44/$H$54</f>
        <v>4.2671218263281419E-4</v>
      </c>
      <c r="K44" s="9">
        <f t="shared" si="3"/>
        <v>1</v>
      </c>
      <c r="L44" s="9">
        <f t="shared" si="4"/>
        <v>1</v>
      </c>
      <c r="M44" s="8">
        <f t="shared" si="5"/>
        <v>2</v>
      </c>
      <c r="N44" s="10">
        <f>M44/$M$54</f>
        <v>4.5672527974423386E-4</v>
      </c>
    </row>
    <row r="45" spans="1:14">
      <c r="A45" s="7" t="s">
        <v>140</v>
      </c>
      <c r="B45" s="8"/>
      <c r="C45" s="9"/>
      <c r="D45" s="9">
        <v>2</v>
      </c>
      <c r="E45" s="8"/>
      <c r="F45" s="8"/>
      <c r="G45" s="8">
        <v>0</v>
      </c>
      <c r="H45" s="8">
        <f t="shared" si="0"/>
        <v>2</v>
      </c>
      <c r="I45" s="10">
        <f>H45/$H$54</f>
        <v>4.2671218263281419E-4</v>
      </c>
      <c r="K45" s="9">
        <f t="shared" si="3"/>
        <v>0</v>
      </c>
      <c r="L45" s="9">
        <f t="shared" si="4"/>
        <v>2</v>
      </c>
      <c r="M45" s="8">
        <f t="shared" si="5"/>
        <v>2</v>
      </c>
      <c r="N45" s="10">
        <f>M45/$M$54</f>
        <v>4.5672527974423386E-4</v>
      </c>
    </row>
    <row r="46" spans="1:14">
      <c r="A46" s="7" t="s">
        <v>143</v>
      </c>
      <c r="B46" s="8"/>
      <c r="C46" s="9"/>
      <c r="D46" s="9">
        <v>1</v>
      </c>
      <c r="E46" s="8"/>
      <c r="F46" s="8"/>
      <c r="G46" s="8">
        <v>0</v>
      </c>
      <c r="H46" s="8">
        <f t="shared" si="0"/>
        <v>1</v>
      </c>
      <c r="I46" s="10">
        <f>H46/$H$54</f>
        <v>2.1335609131640709E-4</v>
      </c>
      <c r="K46" s="9">
        <f t="shared" si="3"/>
        <v>0</v>
      </c>
      <c r="L46" s="9">
        <f t="shared" si="4"/>
        <v>1</v>
      </c>
      <c r="M46" s="8">
        <f t="shared" si="5"/>
        <v>1</v>
      </c>
      <c r="N46" s="10">
        <f>M46/$M$54</f>
        <v>2.2836263987211693E-4</v>
      </c>
    </row>
    <row r="47" spans="1:14">
      <c r="A47" s="7" t="s">
        <v>142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>H47/$H$54</f>
        <v>2.1335609131640709E-4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M47/$M$54</f>
        <v>2.2836263987211693E-4</v>
      </c>
    </row>
    <row r="48" spans="1:14">
      <c r="A48" s="7" t="s">
        <v>141</v>
      </c>
      <c r="B48" s="8"/>
      <c r="C48" s="9"/>
      <c r="D48" s="9">
        <v>1</v>
      </c>
      <c r="E48" s="8"/>
      <c r="F48" s="8"/>
      <c r="G48" s="8">
        <v>0</v>
      </c>
      <c r="H48" s="8">
        <f t="shared" si="0"/>
        <v>1</v>
      </c>
      <c r="I48" s="10">
        <f>H48/$H$54</f>
        <v>2.1335609131640709E-4</v>
      </c>
      <c r="K48" s="9">
        <f t="shared" si="3"/>
        <v>0</v>
      </c>
      <c r="L48" s="9">
        <f t="shared" si="4"/>
        <v>1</v>
      </c>
      <c r="M48" s="8">
        <f t="shared" si="5"/>
        <v>1</v>
      </c>
      <c r="N48" s="10">
        <f>M48/$M$54</f>
        <v>2.2836263987211693E-4</v>
      </c>
    </row>
    <row r="49" spans="1:14">
      <c r="A49" s="7" t="s">
        <v>51</v>
      </c>
      <c r="B49" s="8"/>
      <c r="C49" s="9"/>
      <c r="D49" s="9">
        <v>1</v>
      </c>
      <c r="E49" s="8"/>
      <c r="F49" s="8"/>
      <c r="G49" s="8">
        <v>0</v>
      </c>
      <c r="H49" s="8">
        <f t="shared" si="0"/>
        <v>1</v>
      </c>
      <c r="I49" s="10">
        <f>H49/$H$54</f>
        <v>2.1335609131640709E-4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M49/$M$54</f>
        <v>2.2836263987211693E-4</v>
      </c>
    </row>
    <row r="50" spans="1:14">
      <c r="A50" s="7" t="s">
        <v>54</v>
      </c>
      <c r="B50" s="8"/>
      <c r="C50" s="9"/>
      <c r="D50" s="9">
        <v>1</v>
      </c>
      <c r="E50" s="8"/>
      <c r="F50" s="8"/>
      <c r="G50" s="8">
        <v>0</v>
      </c>
      <c r="H50" s="8">
        <f t="shared" si="0"/>
        <v>1</v>
      </c>
      <c r="I50" s="10">
        <f>H50/$H$54</f>
        <v>2.1335609131640709E-4</v>
      </c>
      <c r="K50" s="9">
        <f t="shared" si="3"/>
        <v>0</v>
      </c>
      <c r="L50" s="9">
        <f t="shared" si="4"/>
        <v>1</v>
      </c>
      <c r="M50" s="8">
        <f t="shared" si="5"/>
        <v>1</v>
      </c>
      <c r="N50" s="10">
        <f>M50/$M$54</f>
        <v>2.2836263987211693E-4</v>
      </c>
    </row>
    <row r="51" spans="1:14">
      <c r="A51" s="7" t="s">
        <v>53</v>
      </c>
      <c r="B51" s="8"/>
      <c r="C51" s="9"/>
      <c r="D51" s="9"/>
      <c r="E51" s="8"/>
      <c r="F51" s="8">
        <v>1</v>
      </c>
      <c r="G51" s="8">
        <v>0</v>
      </c>
      <c r="H51" s="8">
        <f t="shared" si="0"/>
        <v>1</v>
      </c>
      <c r="I51" s="10">
        <f>H51/$H$54</f>
        <v>2.1335609131640709E-4</v>
      </c>
      <c r="K51" s="9">
        <f t="shared" si="3"/>
        <v>0</v>
      </c>
      <c r="L51" s="9">
        <f t="shared" si="4"/>
        <v>0</v>
      </c>
      <c r="M51" s="8">
        <f t="shared" si="5"/>
        <v>0</v>
      </c>
      <c r="N51" s="10">
        <f>M51/$M$54</f>
        <v>0</v>
      </c>
    </row>
    <row r="52" spans="1:14">
      <c r="A52" s="7" t="s">
        <v>155</v>
      </c>
      <c r="B52" s="8"/>
      <c r="C52" s="9"/>
      <c r="D52" s="9"/>
      <c r="E52" s="8">
        <v>1</v>
      </c>
      <c r="F52" s="8"/>
      <c r="G52" s="8">
        <v>0</v>
      </c>
      <c r="H52" s="8">
        <f t="shared" si="0"/>
        <v>1</v>
      </c>
      <c r="I52" s="10">
        <f>H52/$H$54</f>
        <v>2.1335609131640709E-4</v>
      </c>
      <c r="K52" s="9">
        <f t="shared" si="3"/>
        <v>0</v>
      </c>
      <c r="L52" s="9">
        <f t="shared" si="4"/>
        <v>0</v>
      </c>
      <c r="M52" s="8">
        <f t="shared" si="5"/>
        <v>0</v>
      </c>
      <c r="N52" s="10">
        <f>M52/$M$54</f>
        <v>0</v>
      </c>
    </row>
    <row r="53" spans="1:14">
      <c r="A53" s="7" t="s">
        <v>144</v>
      </c>
      <c r="B53" s="8">
        <v>1</v>
      </c>
      <c r="C53" s="9"/>
      <c r="D53" s="9"/>
      <c r="E53" s="8"/>
      <c r="F53" s="8"/>
      <c r="G53" s="8">
        <v>0</v>
      </c>
      <c r="H53" s="8">
        <f t="shared" si="0"/>
        <v>1</v>
      </c>
      <c r="I53" s="10">
        <f>H53/$H$54</f>
        <v>2.1335609131640709E-4</v>
      </c>
      <c r="K53" s="9">
        <f t="shared" si="3"/>
        <v>0</v>
      </c>
      <c r="L53" s="9">
        <f t="shared" si="4"/>
        <v>0</v>
      </c>
      <c r="M53" s="8">
        <f t="shared" si="5"/>
        <v>0</v>
      </c>
      <c r="N53" s="10">
        <f>M53/$M$54</f>
        <v>0</v>
      </c>
    </row>
    <row r="54" spans="1:14">
      <c r="A54" s="11" t="s">
        <v>17</v>
      </c>
      <c r="B54" s="12">
        <f t="shared" ref="B54:I54" si="38">SUM(B8:B53)</f>
        <v>84</v>
      </c>
      <c r="C54" s="13">
        <f t="shared" si="38"/>
        <v>660</v>
      </c>
      <c r="D54" s="13">
        <f t="shared" si="38"/>
        <v>3719</v>
      </c>
      <c r="E54" s="12">
        <f t="shared" si="38"/>
        <v>80</v>
      </c>
      <c r="F54" s="12">
        <f t="shared" si="38"/>
        <v>144</v>
      </c>
      <c r="G54" s="12">
        <f t="shared" si="38"/>
        <v>0</v>
      </c>
      <c r="H54" s="12">
        <f t="shared" si="38"/>
        <v>4687</v>
      </c>
      <c r="I54" s="14">
        <f t="shared" si="38"/>
        <v>1.0000000000000002</v>
      </c>
      <c r="K54" s="13">
        <f>SUM(K8:K53)</f>
        <v>660</v>
      </c>
      <c r="L54" s="13">
        <f>SUM(L8:L53)</f>
        <v>3719</v>
      </c>
      <c r="M54" s="12">
        <f>SUM(M8:M53)</f>
        <v>4379</v>
      </c>
      <c r="N54" s="14">
        <f>SUM(N8:N53)</f>
        <v>1.0000000000000002</v>
      </c>
    </row>
    <row r="56" spans="1:14">
      <c r="A56" s="15" t="s">
        <v>12</v>
      </c>
    </row>
    <row r="57" spans="1:14">
      <c r="A57" s="17" t="s">
        <v>146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48" t="s">
        <v>1</v>
      </c>
      <c r="B1" s="48"/>
      <c r="C1" s="48"/>
      <c r="D1" s="48"/>
      <c r="E1" s="48"/>
      <c r="F1" s="48"/>
    </row>
    <row r="2" spans="1:6">
      <c r="A2" s="49" t="s">
        <v>16</v>
      </c>
      <c r="B2" s="49"/>
      <c r="C2" s="49"/>
      <c r="D2" s="49"/>
      <c r="E2" s="49"/>
      <c r="F2" s="49"/>
    </row>
    <row r="3" spans="1:6" ht="18">
      <c r="A3" s="50" t="s">
        <v>2</v>
      </c>
      <c r="B3" s="50"/>
      <c r="C3" s="50"/>
      <c r="D3" s="50"/>
      <c r="E3" s="50"/>
      <c r="F3" s="50"/>
    </row>
    <row r="4" spans="1:6">
      <c r="A4" s="2"/>
      <c r="B4" s="2"/>
      <c r="C4" s="2"/>
      <c r="D4" s="2"/>
      <c r="E4" s="3"/>
    </row>
    <row r="5" spans="1:6" ht="15.75">
      <c r="A5" s="51" t="s">
        <v>147</v>
      </c>
      <c r="B5" s="52"/>
      <c r="C5" s="52"/>
      <c r="D5" s="52"/>
      <c r="E5" s="52"/>
      <c r="F5" s="53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332</v>
      </c>
      <c r="C8" s="8">
        <v>1284</v>
      </c>
      <c r="D8" s="8">
        <v>550</v>
      </c>
      <c r="E8" s="8">
        <f>SUM(B8:D8)</f>
        <v>2166</v>
      </c>
      <c r="F8" s="10">
        <f t="shared" ref="F8:F53" si="0">E8/$E$54</f>
        <v>0.46212929379133777</v>
      </c>
    </row>
    <row r="9" spans="1:6">
      <c r="A9" s="7" t="s">
        <v>19</v>
      </c>
      <c r="B9" s="8">
        <v>263</v>
      </c>
      <c r="C9" s="8">
        <v>905</v>
      </c>
      <c r="D9" s="8">
        <v>414</v>
      </c>
      <c r="E9" s="8">
        <f t="shared" ref="E9:E53" si="1">SUM(B9:D9)</f>
        <v>1582</v>
      </c>
      <c r="F9" s="10">
        <f t="shared" si="0"/>
        <v>0.33752933646255601</v>
      </c>
    </row>
    <row r="10" spans="1:6">
      <c r="A10" s="7" t="s">
        <v>20</v>
      </c>
      <c r="B10" s="8">
        <v>35</v>
      </c>
      <c r="C10" s="8">
        <v>105</v>
      </c>
      <c r="D10" s="8">
        <v>22</v>
      </c>
      <c r="E10" s="8">
        <f t="shared" si="1"/>
        <v>162</v>
      </c>
      <c r="F10" s="10">
        <f t="shared" si="0"/>
        <v>3.4563686793257949E-2</v>
      </c>
    </row>
    <row r="11" spans="1:6">
      <c r="A11" s="7" t="s">
        <v>21</v>
      </c>
      <c r="B11" s="8">
        <v>27</v>
      </c>
      <c r="C11" s="8">
        <v>65</v>
      </c>
      <c r="D11" s="8">
        <v>30</v>
      </c>
      <c r="E11" s="8">
        <f t="shared" si="1"/>
        <v>122</v>
      </c>
      <c r="F11" s="10">
        <f t="shared" si="0"/>
        <v>2.6029443140601665E-2</v>
      </c>
    </row>
    <row r="12" spans="1:6">
      <c r="A12" s="7" t="s">
        <v>22</v>
      </c>
      <c r="B12" s="8">
        <v>20</v>
      </c>
      <c r="C12" s="8">
        <v>35</v>
      </c>
      <c r="D12" s="8">
        <v>20</v>
      </c>
      <c r="E12" s="8">
        <f t="shared" ref="E12:E17" si="2">SUM(B12:D12)</f>
        <v>75</v>
      </c>
      <c r="F12" s="10">
        <f t="shared" si="0"/>
        <v>1.6001706848730531E-2</v>
      </c>
    </row>
    <row r="13" spans="1:6">
      <c r="A13" s="7" t="s">
        <v>24</v>
      </c>
      <c r="B13" s="8">
        <v>18</v>
      </c>
      <c r="C13" s="8">
        <v>30</v>
      </c>
      <c r="D13" s="8">
        <v>23</v>
      </c>
      <c r="E13" s="8">
        <f t="shared" ref="E13" si="3">SUM(B13:D13)</f>
        <v>71</v>
      </c>
      <c r="F13" s="10">
        <f t="shared" ref="F13" si="4">E13/$E$54</f>
        <v>1.5148282483464903E-2</v>
      </c>
    </row>
    <row r="14" spans="1:6">
      <c r="A14" s="7" t="s">
        <v>23</v>
      </c>
      <c r="B14" s="8">
        <v>6</v>
      </c>
      <c r="C14" s="8">
        <v>21</v>
      </c>
      <c r="D14" s="8">
        <v>35</v>
      </c>
      <c r="E14" s="8">
        <f t="shared" si="2"/>
        <v>62</v>
      </c>
      <c r="F14" s="10">
        <f t="shared" si="0"/>
        <v>1.322807766161724E-2</v>
      </c>
    </row>
    <row r="15" spans="1:6">
      <c r="A15" s="7" t="s">
        <v>25</v>
      </c>
      <c r="B15" s="8">
        <v>4</v>
      </c>
      <c r="C15" s="8">
        <v>18</v>
      </c>
      <c r="D15" s="8">
        <v>26</v>
      </c>
      <c r="E15" s="8">
        <f t="shared" ref="E15" si="5">SUM(B15:D15)</f>
        <v>48</v>
      </c>
      <c r="F15" s="10">
        <f t="shared" si="0"/>
        <v>1.0241092383187539E-2</v>
      </c>
    </row>
    <row r="16" spans="1:6">
      <c r="A16" s="7" t="s">
        <v>26</v>
      </c>
      <c r="B16" s="8">
        <v>4</v>
      </c>
      <c r="C16" s="8">
        <v>19</v>
      </c>
      <c r="D16" s="8">
        <v>24</v>
      </c>
      <c r="E16" s="8">
        <f t="shared" si="2"/>
        <v>47</v>
      </c>
      <c r="F16" s="10">
        <f t="shared" si="0"/>
        <v>1.0027736291871132E-2</v>
      </c>
    </row>
    <row r="17" spans="1:6">
      <c r="A17" s="7" t="s">
        <v>28</v>
      </c>
      <c r="B17" s="8"/>
      <c r="C17" s="8">
        <v>32</v>
      </c>
      <c r="D17" s="8">
        <v>12</v>
      </c>
      <c r="E17" s="8">
        <f t="shared" si="2"/>
        <v>44</v>
      </c>
      <c r="F17" s="10">
        <f t="shared" si="0"/>
        <v>9.3876680179219123E-3</v>
      </c>
    </row>
    <row r="18" spans="1:6">
      <c r="A18" s="7" t="s">
        <v>27</v>
      </c>
      <c r="B18" s="8">
        <v>10</v>
      </c>
      <c r="C18" s="8">
        <v>20</v>
      </c>
      <c r="D18" s="8">
        <v>10</v>
      </c>
      <c r="E18" s="8">
        <f t="shared" ref="E18" si="6">SUM(B18:D18)</f>
        <v>40</v>
      </c>
      <c r="F18" s="10">
        <f t="shared" si="0"/>
        <v>8.5342436526562836E-3</v>
      </c>
    </row>
    <row r="19" spans="1:6">
      <c r="A19" s="7" t="s">
        <v>29</v>
      </c>
      <c r="B19" s="8">
        <v>7</v>
      </c>
      <c r="C19" s="8">
        <v>18</v>
      </c>
      <c r="D19" s="8">
        <v>5</v>
      </c>
      <c r="E19" s="8">
        <f t="shared" ref="E19" si="7">SUM(B19:D19)</f>
        <v>30</v>
      </c>
      <c r="F19" s="10">
        <f t="shared" si="0"/>
        <v>6.4006827394922127E-3</v>
      </c>
    </row>
    <row r="20" spans="1:6">
      <c r="A20" s="7" t="s">
        <v>30</v>
      </c>
      <c r="B20" s="8">
        <v>2</v>
      </c>
      <c r="C20" s="8">
        <v>13</v>
      </c>
      <c r="D20" s="8">
        <v>15</v>
      </c>
      <c r="E20" s="8">
        <f t="shared" si="1"/>
        <v>30</v>
      </c>
      <c r="F20" s="10">
        <f t="shared" si="0"/>
        <v>6.4006827394922127E-3</v>
      </c>
    </row>
    <row r="21" spans="1:6">
      <c r="A21" s="7" t="s">
        <v>33</v>
      </c>
      <c r="B21" s="8">
        <v>14</v>
      </c>
      <c r="C21" s="8">
        <v>8</v>
      </c>
      <c r="D21" s="8">
        <v>1</v>
      </c>
      <c r="E21" s="8">
        <f t="shared" ref="E21:E22" si="8">SUM(B21:D21)</f>
        <v>23</v>
      </c>
      <c r="F21" s="10">
        <f t="shared" si="0"/>
        <v>4.9071901002773633E-3</v>
      </c>
    </row>
    <row r="22" spans="1:6">
      <c r="A22" s="7" t="s">
        <v>40</v>
      </c>
      <c r="B22" s="8">
        <v>6</v>
      </c>
      <c r="C22" s="8">
        <v>12</v>
      </c>
      <c r="D22" s="8">
        <v>1</v>
      </c>
      <c r="E22" s="8">
        <f t="shared" si="8"/>
        <v>19</v>
      </c>
      <c r="F22" s="10">
        <f t="shared" si="0"/>
        <v>4.0537657350117346E-3</v>
      </c>
    </row>
    <row r="23" spans="1:6">
      <c r="A23" s="7" t="s">
        <v>35</v>
      </c>
      <c r="B23" s="8">
        <v>2</v>
      </c>
      <c r="C23" s="8">
        <v>10</v>
      </c>
      <c r="D23" s="8">
        <v>6</v>
      </c>
      <c r="E23" s="8">
        <f t="shared" ref="E23:E29" si="9">SUM(B23:D23)</f>
        <v>18</v>
      </c>
      <c r="F23" s="10">
        <f t="shared" si="0"/>
        <v>3.8404096436953274E-3</v>
      </c>
    </row>
    <row r="24" spans="1:6">
      <c r="A24" s="7" t="s">
        <v>32</v>
      </c>
      <c r="B24" s="8">
        <v>4</v>
      </c>
      <c r="C24" s="8">
        <v>5</v>
      </c>
      <c r="D24" s="8">
        <v>9</v>
      </c>
      <c r="E24" s="8">
        <f t="shared" si="9"/>
        <v>18</v>
      </c>
      <c r="F24" s="10">
        <f t="shared" si="0"/>
        <v>3.8404096436953274E-3</v>
      </c>
    </row>
    <row r="25" spans="1:6">
      <c r="A25" s="7" t="s">
        <v>34</v>
      </c>
      <c r="B25" s="8">
        <v>6</v>
      </c>
      <c r="C25" s="8">
        <v>4</v>
      </c>
      <c r="D25" s="8">
        <v>7</v>
      </c>
      <c r="E25" s="8">
        <f t="shared" si="9"/>
        <v>17</v>
      </c>
      <c r="F25" s="10">
        <f t="shared" si="0"/>
        <v>3.6270535523789203E-3</v>
      </c>
    </row>
    <row r="26" spans="1:6">
      <c r="A26" s="7" t="s">
        <v>31</v>
      </c>
      <c r="B26" s="8">
        <v>5</v>
      </c>
      <c r="C26" s="8">
        <v>8</v>
      </c>
      <c r="D26" s="8">
        <v>3</v>
      </c>
      <c r="E26" s="8">
        <f t="shared" si="9"/>
        <v>16</v>
      </c>
      <c r="F26" s="10">
        <f t="shared" si="0"/>
        <v>3.4136974610625135E-3</v>
      </c>
    </row>
    <row r="27" spans="1:6">
      <c r="A27" s="7" t="s">
        <v>39</v>
      </c>
      <c r="B27" s="8"/>
      <c r="C27" s="8">
        <v>9</v>
      </c>
      <c r="D27" s="8">
        <v>2</v>
      </c>
      <c r="E27" s="8">
        <f t="shared" si="9"/>
        <v>11</v>
      </c>
      <c r="F27" s="10">
        <f t="shared" si="0"/>
        <v>2.3469170044804781E-3</v>
      </c>
    </row>
    <row r="28" spans="1:6">
      <c r="A28" s="7" t="s">
        <v>36</v>
      </c>
      <c r="B28" s="8">
        <v>2</v>
      </c>
      <c r="C28" s="8">
        <v>5</v>
      </c>
      <c r="D28" s="8">
        <v>4</v>
      </c>
      <c r="E28" s="8">
        <f t="shared" si="9"/>
        <v>11</v>
      </c>
      <c r="F28" s="10">
        <f t="shared" si="0"/>
        <v>2.3469170044804781E-3</v>
      </c>
    </row>
    <row r="29" spans="1:6">
      <c r="A29" s="7" t="s">
        <v>49</v>
      </c>
      <c r="B29" s="8">
        <v>2</v>
      </c>
      <c r="C29" s="8">
        <v>6</v>
      </c>
      <c r="D29" s="8">
        <v>1</v>
      </c>
      <c r="E29" s="8">
        <f t="shared" si="9"/>
        <v>9</v>
      </c>
      <c r="F29" s="10">
        <f t="shared" si="0"/>
        <v>1.9202048218476637E-3</v>
      </c>
    </row>
    <row r="30" spans="1:6">
      <c r="A30" s="7" t="s">
        <v>37</v>
      </c>
      <c r="B30" s="8">
        <v>3</v>
      </c>
      <c r="C30" s="8">
        <v>2</v>
      </c>
      <c r="D30" s="8">
        <v>3</v>
      </c>
      <c r="E30" s="8">
        <f t="shared" si="1"/>
        <v>8</v>
      </c>
      <c r="F30" s="10">
        <f t="shared" si="0"/>
        <v>1.7068487305312568E-3</v>
      </c>
    </row>
    <row r="31" spans="1:6">
      <c r="A31" s="7" t="s">
        <v>41</v>
      </c>
      <c r="B31" s="8"/>
      <c r="C31" s="8">
        <v>4</v>
      </c>
      <c r="D31" s="8">
        <v>2</v>
      </c>
      <c r="E31" s="8">
        <f t="shared" si="1"/>
        <v>6</v>
      </c>
      <c r="F31" s="10">
        <f t="shared" si="0"/>
        <v>1.2801365478984424E-3</v>
      </c>
    </row>
    <row r="32" spans="1:6">
      <c r="A32" s="7" t="s">
        <v>38</v>
      </c>
      <c r="B32" s="8"/>
      <c r="C32" s="8">
        <v>1</v>
      </c>
      <c r="D32" s="8">
        <v>4</v>
      </c>
      <c r="E32" s="8">
        <f t="shared" si="1"/>
        <v>5</v>
      </c>
      <c r="F32" s="10">
        <f t="shared" si="0"/>
        <v>1.0667804565820354E-3</v>
      </c>
    </row>
    <row r="33" spans="1:6">
      <c r="A33" s="7" t="s">
        <v>44</v>
      </c>
      <c r="B33" s="8">
        <v>2</v>
      </c>
      <c r="C33" s="8">
        <v>3</v>
      </c>
      <c r="D33" s="8"/>
      <c r="E33" s="8">
        <f t="shared" si="1"/>
        <v>5</v>
      </c>
      <c r="F33" s="10">
        <f t="shared" si="0"/>
        <v>1.0667804565820354E-3</v>
      </c>
    </row>
    <row r="34" spans="1:6">
      <c r="A34" s="7" t="s">
        <v>48</v>
      </c>
      <c r="B34" s="8"/>
      <c r="C34" s="8">
        <v>1</v>
      </c>
      <c r="D34" s="8">
        <v>3</v>
      </c>
      <c r="E34" s="8">
        <f t="shared" si="1"/>
        <v>4</v>
      </c>
      <c r="F34" s="10">
        <f t="shared" si="0"/>
        <v>8.5342436526562838E-4</v>
      </c>
    </row>
    <row r="35" spans="1:6">
      <c r="A35" s="7" t="s">
        <v>43</v>
      </c>
      <c r="B35" s="8"/>
      <c r="C35" s="8">
        <v>3</v>
      </c>
      <c r="D35" s="8">
        <v>1</v>
      </c>
      <c r="E35" s="8">
        <f t="shared" si="1"/>
        <v>4</v>
      </c>
      <c r="F35" s="10">
        <f t="shared" si="0"/>
        <v>8.5342436526562838E-4</v>
      </c>
    </row>
    <row r="36" spans="1:6">
      <c r="A36" s="7" t="s">
        <v>56</v>
      </c>
      <c r="B36" s="8">
        <v>1</v>
      </c>
      <c r="C36" s="8"/>
      <c r="D36" s="8">
        <v>3</v>
      </c>
      <c r="E36" s="8">
        <f t="shared" si="1"/>
        <v>4</v>
      </c>
      <c r="F36" s="10">
        <f t="shared" si="0"/>
        <v>8.5342436526562838E-4</v>
      </c>
    </row>
    <row r="37" spans="1:6" ht="14.25" customHeight="1">
      <c r="A37" s="7" t="s">
        <v>45</v>
      </c>
      <c r="B37" s="8">
        <v>1</v>
      </c>
      <c r="C37" s="8">
        <v>2</v>
      </c>
      <c r="D37" s="8">
        <v>1</v>
      </c>
      <c r="E37" s="8">
        <f t="shared" si="1"/>
        <v>4</v>
      </c>
      <c r="F37" s="10">
        <f t="shared" si="0"/>
        <v>8.5342436526562838E-4</v>
      </c>
    </row>
    <row r="38" spans="1:6">
      <c r="A38" s="7" t="s">
        <v>46</v>
      </c>
      <c r="B38" s="8"/>
      <c r="C38" s="8">
        <v>3</v>
      </c>
      <c r="D38" s="8"/>
      <c r="E38" s="8">
        <f t="shared" si="1"/>
        <v>3</v>
      </c>
      <c r="F38" s="10">
        <f t="shared" si="0"/>
        <v>6.400682739492212E-4</v>
      </c>
    </row>
    <row r="39" spans="1:6">
      <c r="A39" s="7" t="s">
        <v>55</v>
      </c>
      <c r="B39" s="8">
        <v>1</v>
      </c>
      <c r="C39" s="8">
        <v>2</v>
      </c>
      <c r="D39" s="8"/>
      <c r="E39" s="8">
        <f t="shared" si="1"/>
        <v>3</v>
      </c>
      <c r="F39" s="10">
        <f t="shared" si="0"/>
        <v>6.400682739492212E-4</v>
      </c>
    </row>
    <row r="40" spans="1:6">
      <c r="A40" s="7" t="s">
        <v>47</v>
      </c>
      <c r="B40" s="8">
        <v>2</v>
      </c>
      <c r="C40" s="8"/>
      <c r="D40" s="8"/>
      <c r="E40" s="8">
        <f t="shared" si="1"/>
        <v>2</v>
      </c>
      <c r="F40" s="10">
        <f t="shared" si="0"/>
        <v>4.2671218263281419E-4</v>
      </c>
    </row>
    <row r="41" spans="1:6">
      <c r="A41" s="7" t="s">
        <v>139</v>
      </c>
      <c r="B41" s="8">
        <v>1</v>
      </c>
      <c r="C41" s="8"/>
      <c r="D41" s="8">
        <v>1</v>
      </c>
      <c r="E41" s="8">
        <f t="shared" si="1"/>
        <v>2</v>
      </c>
      <c r="F41" s="10">
        <f t="shared" si="0"/>
        <v>4.2671218263281419E-4</v>
      </c>
    </row>
    <row r="42" spans="1:6">
      <c r="A42" s="7" t="s">
        <v>50</v>
      </c>
      <c r="B42" s="8"/>
      <c r="C42" s="8"/>
      <c r="D42" s="8">
        <v>2</v>
      </c>
      <c r="E42" s="8">
        <f t="shared" si="1"/>
        <v>2</v>
      </c>
      <c r="F42" s="10">
        <f t="shared" si="0"/>
        <v>4.2671218263281419E-4</v>
      </c>
    </row>
    <row r="43" spans="1:6">
      <c r="A43" s="7" t="s">
        <v>42</v>
      </c>
      <c r="B43" s="8"/>
      <c r="C43" s="8">
        <v>2</v>
      </c>
      <c r="D43" s="8"/>
      <c r="E43" s="8">
        <f t="shared" si="1"/>
        <v>2</v>
      </c>
      <c r="F43" s="10">
        <f t="shared" si="0"/>
        <v>4.2671218263281419E-4</v>
      </c>
    </row>
    <row r="44" spans="1:6">
      <c r="A44" s="7" t="s">
        <v>52</v>
      </c>
      <c r="B44" s="8">
        <v>1</v>
      </c>
      <c r="C44" s="8">
        <v>1</v>
      </c>
      <c r="D44" s="8"/>
      <c r="E44" s="8">
        <f t="shared" si="1"/>
        <v>2</v>
      </c>
      <c r="F44" s="10">
        <f t="shared" si="0"/>
        <v>4.2671218263281419E-4</v>
      </c>
    </row>
    <row r="45" spans="1:6">
      <c r="A45" s="7" t="s">
        <v>140</v>
      </c>
      <c r="B45" s="8"/>
      <c r="C45" s="8">
        <v>1</v>
      </c>
      <c r="D45" s="8">
        <v>1</v>
      </c>
      <c r="E45" s="8">
        <f t="shared" si="1"/>
        <v>2</v>
      </c>
      <c r="F45" s="10">
        <f t="shared" si="0"/>
        <v>4.2671218263281419E-4</v>
      </c>
    </row>
    <row r="46" spans="1:6">
      <c r="A46" s="7" t="s">
        <v>143</v>
      </c>
      <c r="B46" s="8">
        <v>1</v>
      </c>
      <c r="C46" s="8"/>
      <c r="D46" s="8"/>
      <c r="E46" s="8">
        <f t="shared" si="1"/>
        <v>1</v>
      </c>
      <c r="F46" s="10">
        <f t="shared" si="0"/>
        <v>2.1335609131640709E-4</v>
      </c>
    </row>
    <row r="47" spans="1:6">
      <c r="A47" s="7" t="s">
        <v>142</v>
      </c>
      <c r="B47" s="8"/>
      <c r="C47" s="8">
        <v>1</v>
      </c>
      <c r="D47" s="8"/>
      <c r="E47" s="8">
        <f t="shared" si="1"/>
        <v>1</v>
      </c>
      <c r="F47" s="10">
        <f t="shared" si="0"/>
        <v>2.1335609131640709E-4</v>
      </c>
    </row>
    <row r="48" spans="1:6">
      <c r="A48" s="7" t="s">
        <v>141</v>
      </c>
      <c r="B48" s="8"/>
      <c r="C48" s="8">
        <v>1</v>
      </c>
      <c r="D48" s="8"/>
      <c r="E48" s="8">
        <f t="shared" si="1"/>
        <v>1</v>
      </c>
      <c r="F48" s="10">
        <f t="shared" si="0"/>
        <v>2.1335609131640709E-4</v>
      </c>
    </row>
    <row r="49" spans="1:6">
      <c r="A49" s="7" t="s">
        <v>51</v>
      </c>
      <c r="B49" s="8">
        <v>1</v>
      </c>
      <c r="C49" s="8"/>
      <c r="D49" s="8"/>
      <c r="E49" s="8">
        <f t="shared" si="1"/>
        <v>1</v>
      </c>
      <c r="F49" s="10">
        <f t="shared" si="0"/>
        <v>2.1335609131640709E-4</v>
      </c>
    </row>
    <row r="50" spans="1:6">
      <c r="A50" s="7" t="s">
        <v>54</v>
      </c>
      <c r="B50" s="8"/>
      <c r="C50" s="8">
        <v>1</v>
      </c>
      <c r="D50" s="8"/>
      <c r="E50" s="8">
        <f t="shared" si="1"/>
        <v>1</v>
      </c>
      <c r="F50" s="10">
        <f t="shared" si="0"/>
        <v>2.1335609131640709E-4</v>
      </c>
    </row>
    <row r="51" spans="1:6">
      <c r="A51" s="7" t="s">
        <v>53</v>
      </c>
      <c r="B51" s="8">
        <v>1</v>
      </c>
      <c r="C51" s="8"/>
      <c r="D51" s="8"/>
      <c r="E51" s="8">
        <f t="shared" si="1"/>
        <v>1</v>
      </c>
      <c r="F51" s="10">
        <f t="shared" si="0"/>
        <v>2.1335609131640709E-4</v>
      </c>
    </row>
    <row r="52" spans="1:6">
      <c r="A52" s="7" t="s">
        <v>155</v>
      </c>
      <c r="B52" s="8"/>
      <c r="C52" s="8">
        <v>1</v>
      </c>
      <c r="D52" s="8"/>
      <c r="E52" s="8">
        <f t="shared" si="1"/>
        <v>1</v>
      </c>
      <c r="F52" s="10">
        <f t="shared" si="0"/>
        <v>2.1335609131640709E-4</v>
      </c>
    </row>
    <row r="53" spans="1:6">
      <c r="A53" s="7" t="s">
        <v>144</v>
      </c>
      <c r="B53" s="8">
        <v>1</v>
      </c>
      <c r="C53" s="8"/>
      <c r="D53" s="8"/>
      <c r="E53" s="8">
        <f t="shared" si="1"/>
        <v>1</v>
      </c>
      <c r="F53" s="10">
        <f t="shared" si="0"/>
        <v>2.1335609131640709E-4</v>
      </c>
    </row>
    <row r="54" spans="1:6">
      <c r="A54" s="11" t="s">
        <v>17</v>
      </c>
      <c r="B54" s="12">
        <f>SUM(B8:B53)</f>
        <v>785</v>
      </c>
      <c r="C54" s="12">
        <f>SUM(C8:C53)</f>
        <v>2661</v>
      </c>
      <c r="D54" s="12">
        <f>SUM(D8:D53)</f>
        <v>1241</v>
      </c>
      <c r="E54" s="12">
        <f>SUM(E8:E53)</f>
        <v>4687</v>
      </c>
      <c r="F54" s="14">
        <f>SUM(F8:F53)</f>
        <v>1.0000000000000002</v>
      </c>
    </row>
    <row r="55" spans="1:6" s="16" customFormat="1">
      <c r="B55" s="19"/>
      <c r="C55" s="19"/>
      <c r="D55" s="19"/>
      <c r="E55" s="19"/>
    </row>
    <row r="56" spans="1:6">
      <c r="A56" s="15" t="s">
        <v>12</v>
      </c>
      <c r="B56" s="20"/>
      <c r="C56" s="20"/>
      <c r="D56" s="20"/>
      <c r="E56" s="20"/>
    </row>
    <row r="57" spans="1:6">
      <c r="A57" s="17" t="s">
        <v>146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2022-04-29T14:45:56Z</dcterms:modified>
</cp:coreProperties>
</file>