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aPasta_de_trabalho"/>
  <bookViews>
    <workbookView xWindow="0" yWindow="0" windowWidth="20730" windowHeight="9135" tabRatio="689"/>
  </bookViews>
  <sheets>
    <sheet name="Consolidado da Fundação" sheetId="13" r:id="rId1"/>
    <sheet name="Atos Infracionais por Artigo" sheetId="8" r:id="rId2"/>
    <sheet name="Ato Infracional x Faixa Etária" sheetId="9" r:id="rId3"/>
  </sheets>
  <definedNames>
    <definedName name="_5995" localSheetId="2">#REF!</definedName>
    <definedName name="_5995" localSheetId="1">#REF!</definedName>
    <definedName name="_5995">#REF!</definedName>
    <definedName name="_6039" localSheetId="2">#REF!</definedName>
    <definedName name="_6039" localSheetId="1">#REF!</definedName>
    <definedName name="_6039">#REF!</definedName>
    <definedName name="_6083" localSheetId="2">#REF!</definedName>
    <definedName name="_6083" localSheetId="1">#REF!</definedName>
    <definedName name="_6083">#REF!</definedName>
    <definedName name="_6127" localSheetId="2">#REF!</definedName>
    <definedName name="_6127" localSheetId="1">#REF!</definedName>
    <definedName name="_6127">#REF!</definedName>
    <definedName name="_6171" localSheetId="2">#REF!</definedName>
    <definedName name="_6171" localSheetId="1">#REF!</definedName>
    <definedName name="_6171">#REF!</definedName>
    <definedName name="_6225" localSheetId="2">#REF!</definedName>
    <definedName name="_6225" localSheetId="1">#REF!</definedName>
    <definedName name="_6225">#REF!</definedName>
    <definedName name="_6259" localSheetId="2">#REF!</definedName>
    <definedName name="_6259" localSheetId="1">#REF!</definedName>
    <definedName name="_6259">#REF!</definedName>
    <definedName name="_6298" localSheetId="2">#REF!</definedName>
    <definedName name="_6298" localSheetId="1">#REF!</definedName>
    <definedName name="_6298">#REF!</definedName>
    <definedName name="_6342" localSheetId="2">#REF!</definedName>
    <definedName name="_6342" localSheetId="1">#REF!</definedName>
    <definedName name="_6342">#REF!</definedName>
    <definedName name="_6376" localSheetId="2">#REF!</definedName>
    <definedName name="_6376" localSheetId="1">#REF!</definedName>
    <definedName name="_6376">#REF!</definedName>
    <definedName name="_6410" localSheetId="2">#REF!</definedName>
    <definedName name="_6410" localSheetId="1">#REF!</definedName>
    <definedName name="_6410">#REF!</definedName>
    <definedName name="_xlnm._FilterDatabase" localSheetId="2" hidden="1">'Ato Infracional x Faixa Etária'!$A$7:$F$51</definedName>
    <definedName name="_xlnm.Print_Titles" localSheetId="1">'Atos Infracionais por Artigo'!$1:$7</definedName>
  </definedNames>
  <calcPr calcId="144525"/>
</workbook>
</file>

<file path=xl/calcChain.xml><?xml version="1.0" encoding="utf-8"?>
<calcChain xmlns="http://schemas.openxmlformats.org/spreadsheetml/2006/main">
  <c r="E46" i="9" l="1"/>
  <c r="E8" i="9"/>
  <c r="E39" i="9"/>
  <c r="E38" i="9"/>
  <c r="E28" i="9"/>
  <c r="E10" i="9"/>
  <c r="E19" i="9"/>
  <c r="E9" i="9"/>
  <c r="E45" i="9"/>
  <c r="E18" i="9"/>
  <c r="E37" i="9"/>
  <c r="E24" i="9"/>
  <c r="E36" i="9"/>
  <c r="E23" i="9"/>
  <c r="E44" i="9"/>
  <c r="E21" i="9"/>
  <c r="E26" i="9"/>
  <c r="E16" i="9"/>
  <c r="E43" i="9"/>
  <c r="E25" i="9"/>
  <c r="E15" i="9"/>
  <c r="E33" i="9"/>
  <c r="E20" i="9"/>
  <c r="E12" i="9"/>
  <c r="E27" i="9"/>
  <c r="E22" i="9"/>
  <c r="E31" i="9"/>
  <c r="E11" i="9"/>
  <c r="E14" i="9"/>
  <c r="E35" i="9"/>
  <c r="E42" i="9"/>
  <c r="E29" i="9"/>
  <c r="E30" i="9"/>
  <c r="E13" i="9"/>
  <c r="E41" i="9"/>
  <c r="E34" i="9"/>
  <c r="E32" i="9"/>
  <c r="E50" i="9"/>
  <c r="E40" i="9"/>
  <c r="E49" i="9"/>
  <c r="E48" i="9"/>
  <c r="E47" i="9"/>
  <c r="E17" i="9"/>
  <c r="B51" i="9" l="1"/>
  <c r="C51" i="9"/>
  <c r="D51" i="9"/>
  <c r="L16" i="8"/>
  <c r="K16" i="8"/>
  <c r="H41" i="8"/>
  <c r="L15" i="8"/>
  <c r="K15" i="8"/>
  <c r="H34" i="8"/>
  <c r="B51" i="8"/>
  <c r="C51" i="8"/>
  <c r="M16" i="8" l="1"/>
  <c r="M15" i="8"/>
  <c r="L50" i="8"/>
  <c r="K50" i="8"/>
  <c r="L49" i="8"/>
  <c r="K49" i="8"/>
  <c r="L48" i="8"/>
  <c r="K48" i="8"/>
  <c r="L47" i="8"/>
  <c r="K47" i="8"/>
  <c r="L46" i="8"/>
  <c r="K46" i="8"/>
  <c r="L45" i="8"/>
  <c r="K45" i="8"/>
  <c r="L44" i="8"/>
  <c r="K44" i="8"/>
  <c r="L43" i="8"/>
  <c r="K43" i="8"/>
  <c r="L42" i="8"/>
  <c r="K42" i="8"/>
  <c r="L41" i="8"/>
  <c r="K41" i="8"/>
  <c r="L40" i="8"/>
  <c r="K40" i="8"/>
  <c r="L39" i="8"/>
  <c r="K39" i="8"/>
  <c r="L38" i="8"/>
  <c r="K38" i="8"/>
  <c r="L37" i="8"/>
  <c r="K37" i="8"/>
  <c r="L36" i="8"/>
  <c r="K36" i="8"/>
  <c r="L35" i="8"/>
  <c r="K35" i="8"/>
  <c r="L34" i="8"/>
  <c r="K34" i="8"/>
  <c r="L33" i="8"/>
  <c r="K33" i="8"/>
  <c r="L32" i="8"/>
  <c r="K32" i="8"/>
  <c r="L31" i="8"/>
  <c r="K31" i="8"/>
  <c r="L30" i="8"/>
  <c r="K30" i="8"/>
  <c r="L29" i="8"/>
  <c r="K29" i="8"/>
  <c r="L28" i="8"/>
  <c r="K28" i="8"/>
  <c r="L27" i="8"/>
  <c r="K27" i="8"/>
  <c r="L26" i="8"/>
  <c r="K26" i="8"/>
  <c r="L25" i="8"/>
  <c r="K25" i="8"/>
  <c r="L24" i="8"/>
  <c r="K24" i="8"/>
  <c r="L23" i="8"/>
  <c r="K23" i="8"/>
  <c r="L22" i="8"/>
  <c r="K22" i="8"/>
  <c r="L21" i="8"/>
  <c r="K21" i="8"/>
  <c r="L20" i="8"/>
  <c r="K20" i="8"/>
  <c r="L19" i="8"/>
  <c r="K19" i="8"/>
  <c r="L18" i="8"/>
  <c r="K18" i="8"/>
  <c r="L17" i="8"/>
  <c r="K17" i="8"/>
  <c r="L14" i="8"/>
  <c r="K14" i="8"/>
  <c r="L13" i="8"/>
  <c r="K13" i="8"/>
  <c r="L12" i="8"/>
  <c r="K12" i="8"/>
  <c r="L11" i="8"/>
  <c r="K11" i="8"/>
  <c r="L10" i="8"/>
  <c r="K10" i="8"/>
  <c r="L9" i="8"/>
  <c r="K9" i="8"/>
  <c r="H46" i="8"/>
  <c r="H8" i="8"/>
  <c r="H39" i="8"/>
  <c r="H38" i="8"/>
  <c r="H28" i="8"/>
  <c r="H10" i="8"/>
  <c r="H19" i="8"/>
  <c r="H9" i="8"/>
  <c r="H45" i="8"/>
  <c r="H18" i="8"/>
  <c r="H37" i="8"/>
  <c r="H24" i="8"/>
  <c r="H36" i="8"/>
  <c r="H23" i="8"/>
  <c r="H44" i="8"/>
  <c r="H21" i="8"/>
  <c r="H26" i="8"/>
  <c r="H16" i="8"/>
  <c r="H43" i="8"/>
  <c r="H25" i="8"/>
  <c r="H15" i="8"/>
  <c r="H33" i="8"/>
  <c r="H20" i="8"/>
  <c r="H12" i="8"/>
  <c r="H27" i="8"/>
  <c r="H22" i="8"/>
  <c r="H31" i="8"/>
  <c r="H11" i="8"/>
  <c r="H14" i="8"/>
  <c r="H35" i="8"/>
  <c r="H42" i="8"/>
  <c r="H29" i="8"/>
  <c r="H30" i="8"/>
  <c r="H13" i="8"/>
  <c r="H32" i="8"/>
  <c r="H50" i="8"/>
  <c r="H40" i="8"/>
  <c r="H49" i="8"/>
  <c r="H48" i="8"/>
  <c r="H47" i="8"/>
  <c r="M35" i="8" l="1"/>
  <c r="M43" i="8"/>
  <c r="M45" i="8"/>
  <c r="M47" i="8"/>
  <c r="M49" i="8"/>
  <c r="M30" i="8"/>
  <c r="M17" i="8"/>
  <c r="M27" i="8"/>
  <c r="M29" i="8"/>
  <c r="M10" i="8"/>
  <c r="M12" i="8"/>
  <c r="M14" i="8"/>
  <c r="M18" i="8"/>
  <c r="M20" i="8"/>
  <c r="M22" i="8"/>
  <c r="M26" i="8"/>
  <c r="M28" i="8"/>
  <c r="M38" i="8"/>
  <c r="M46" i="8"/>
  <c r="M25" i="8"/>
  <c r="M33" i="8"/>
  <c r="M41" i="8"/>
  <c r="M9" i="8"/>
  <c r="M13" i="8"/>
  <c r="M19" i="8"/>
  <c r="M21" i="8"/>
  <c r="M34" i="8"/>
  <c r="M36" i="8"/>
  <c r="M40" i="8"/>
  <c r="M48" i="8"/>
  <c r="M50" i="8"/>
  <c r="M23" i="8"/>
  <c r="M32" i="8"/>
  <c r="M39" i="8"/>
  <c r="M24" i="8"/>
  <c r="M31" i="8"/>
  <c r="M37" i="8"/>
  <c r="M42" i="8"/>
  <c r="M44" i="8"/>
  <c r="M11" i="8"/>
  <c r="D51" i="8" l="1"/>
  <c r="E51" i="8"/>
  <c r="F51" i="8"/>
  <c r="G51" i="8"/>
  <c r="L8" i="8" l="1"/>
  <c r="K8" i="8"/>
  <c r="H17" i="8"/>
  <c r="K51" i="8" l="1"/>
  <c r="L51" i="8"/>
  <c r="H51" i="8"/>
  <c r="M8" i="8"/>
  <c r="E51" i="9"/>
  <c r="F18" i="9" s="1"/>
  <c r="F13" i="9" l="1"/>
  <c r="F17" i="9"/>
  <c r="I15" i="8"/>
  <c r="I16" i="8"/>
  <c r="I13" i="8"/>
  <c r="I43" i="8"/>
  <c r="I20" i="8"/>
  <c r="I36" i="8"/>
  <c r="I9" i="8"/>
  <c r="I18" i="8"/>
  <c r="I50" i="8"/>
  <c r="I23" i="8"/>
  <c r="I47" i="8"/>
  <c r="I24" i="8"/>
  <c r="I40" i="8"/>
  <c r="I25" i="8"/>
  <c r="I11" i="8"/>
  <c r="I41" i="8"/>
  <c r="I22" i="8"/>
  <c r="I38" i="8"/>
  <c r="I19" i="8"/>
  <c r="I27" i="8"/>
  <c r="I31" i="8"/>
  <c r="I10" i="8"/>
  <c r="I28" i="8"/>
  <c r="I44" i="8"/>
  <c r="I33" i="8"/>
  <c r="I21" i="8"/>
  <c r="I49" i="8"/>
  <c r="I26" i="8"/>
  <c r="I42" i="8"/>
  <c r="I39" i="8"/>
  <c r="I14" i="8"/>
  <c r="I32" i="8"/>
  <c r="I48" i="8"/>
  <c r="I45" i="8"/>
  <c r="I29" i="8"/>
  <c r="I12" i="8"/>
  <c r="I30" i="8"/>
  <c r="I46" i="8"/>
  <c r="I35" i="8"/>
  <c r="I17" i="8"/>
  <c r="I37" i="8"/>
  <c r="I34" i="8"/>
  <c r="F14" i="9"/>
  <c r="F19" i="9"/>
  <c r="F22" i="9"/>
  <c r="F20" i="9"/>
  <c r="F23" i="9"/>
  <c r="F21" i="9"/>
  <c r="M51" i="8"/>
  <c r="F27" i="9"/>
  <c r="F46" i="9"/>
  <c r="F10" i="9"/>
  <c r="F30" i="9"/>
  <c r="F16" i="9"/>
  <c r="F45" i="9"/>
  <c r="F28" i="9"/>
  <c r="F48" i="9"/>
  <c r="F33" i="9"/>
  <c r="I8" i="8"/>
  <c r="F25" i="9"/>
  <c r="F34" i="9"/>
  <c r="F35" i="9"/>
  <c r="F11" i="9"/>
  <c r="F49" i="9"/>
  <c r="F31" i="9"/>
  <c r="F15" i="9"/>
  <c r="F26" i="9"/>
  <c r="F29" i="9"/>
  <c r="F37" i="9"/>
  <c r="F50" i="9"/>
  <c r="F36" i="9"/>
  <c r="F32" i="9"/>
  <c r="F9" i="9"/>
  <c r="F43" i="9"/>
  <c r="F42" i="9"/>
  <c r="F44" i="9"/>
  <c r="F8" i="9"/>
  <c r="F38" i="9"/>
  <c r="F40" i="9"/>
  <c r="F41" i="9"/>
  <c r="F24" i="9"/>
  <c r="F12" i="9"/>
  <c r="F47" i="9"/>
  <c r="F39" i="9"/>
  <c r="N15" i="8" l="1"/>
  <c r="N16" i="8"/>
  <c r="N9" i="8"/>
  <c r="N26" i="8"/>
  <c r="N42" i="8"/>
  <c r="N11" i="8"/>
  <c r="N29" i="8"/>
  <c r="N45" i="8"/>
  <c r="N24" i="8"/>
  <c r="N40" i="8"/>
  <c r="N19" i="8"/>
  <c r="N35" i="8"/>
  <c r="N12" i="8"/>
  <c r="N30" i="8"/>
  <c r="N46" i="8"/>
  <c r="N17" i="8"/>
  <c r="N33" i="8"/>
  <c r="N49" i="8"/>
  <c r="N28" i="8"/>
  <c r="N44" i="8"/>
  <c r="N23" i="8"/>
  <c r="N39" i="8"/>
  <c r="N18" i="8"/>
  <c r="N34" i="8"/>
  <c r="N50" i="8"/>
  <c r="N21" i="8"/>
  <c r="N37" i="8"/>
  <c r="N14" i="8"/>
  <c r="N32" i="8"/>
  <c r="N48" i="8"/>
  <c r="N27" i="8"/>
  <c r="N43" i="8"/>
  <c r="N22" i="8"/>
  <c r="N38" i="8"/>
  <c r="N10" i="8"/>
  <c r="N25" i="8"/>
  <c r="N41" i="8"/>
  <c r="N20" i="8"/>
  <c r="N36" i="8"/>
  <c r="N13" i="8"/>
  <c r="N31" i="8"/>
  <c r="N47" i="8"/>
  <c r="I51" i="8"/>
  <c r="F51" i="9"/>
  <c r="N8" i="8"/>
  <c r="N51" i="8" l="1"/>
</calcChain>
</file>

<file path=xl/sharedStrings.xml><?xml version="1.0" encoding="utf-8"?>
<sst xmlns="http://schemas.openxmlformats.org/spreadsheetml/2006/main" count="238" uniqueCount="153">
  <si>
    <t>ATO INFRACIONAL</t>
  </si>
  <si>
    <t>CENTRO DE ATENDIMENTO SOCIOEDUCATIVO AO ADOLESCENTE</t>
  </si>
  <si>
    <t>AIO - ASSESSORIA DE INTELIGÊNCIA ORGANIZACIONAL</t>
  </si>
  <si>
    <t>ART. 108 E ART. 122 DO ECA</t>
  </si>
  <si>
    <t>Art. 175 - Atend. Inicial</t>
  </si>
  <si>
    <t>Art. 108 - Int. Provisória</t>
  </si>
  <si>
    <t>Art. 122 - Internação</t>
  </si>
  <si>
    <t>Art. 122-III - Int. Sanção</t>
  </si>
  <si>
    <t>Art. 120 - Semiliberdade</t>
  </si>
  <si>
    <t>Art. 101 - Medida Protetiva</t>
  </si>
  <si>
    <t>Total</t>
  </si>
  <si>
    <t>%</t>
  </si>
  <si>
    <t>Fonte: AIO</t>
  </si>
  <si>
    <t>12 a 15 anos</t>
  </si>
  <si>
    <t>16 ou 17 anos</t>
  </si>
  <si>
    <t>18 anos +</t>
  </si>
  <si>
    <t xml:space="preserve">         Rua Florêncio de Abreu, nº 848 - 5ª andar - Luz - São Paulo/SP - CEP 01030-001 - Fone 2927-9152</t>
  </si>
  <si>
    <t>TOTAL</t>
  </si>
  <si>
    <t>TRÁFICO DE DROGAS</t>
  </si>
  <si>
    <t>ROUBO QUALIFICADO</t>
  </si>
  <si>
    <t>ROUBO SIMPLES</t>
  </si>
  <si>
    <t>FURTO QUALIFICADO</t>
  </si>
  <si>
    <t>FURTO</t>
  </si>
  <si>
    <t>HOMICÍDIO DOLOSO QUALIFICADO</t>
  </si>
  <si>
    <t>ESTUPRO</t>
  </si>
  <si>
    <t>HOMICÍDIO SIMPLES</t>
  </si>
  <si>
    <t>LATROCÍNIO - ROUBO QUALIFICADO PELO RESULTADO MORTE</t>
  </si>
  <si>
    <t>AMEAÇA</t>
  </si>
  <si>
    <t>RECEPTAÇÃO</t>
  </si>
  <si>
    <t>ROUBO QUALIFICADO TENTADO</t>
  </si>
  <si>
    <t>HOMICÍDIO DOLOSO QUALIFICADO TENTADO</t>
  </si>
  <si>
    <t>LESÃO CORPORAL DOLOSA</t>
  </si>
  <si>
    <t>HOMICÍDIO DOLOSO</t>
  </si>
  <si>
    <t>LESÃO CORPORAL LEVE</t>
  </si>
  <si>
    <t>HOMICÍDIO SIMPLES TENTADO</t>
  </si>
  <si>
    <t>PORTE DE ARMA DE FOGO</t>
  </si>
  <si>
    <t>LATROCÍNIO - ROUBO QUALIFICADO PELO RESULTADO MORTE TENTADO</t>
  </si>
  <si>
    <t>HOMICÍDIO DOLOSO PRIVILEGIADO</t>
  </si>
  <si>
    <t>EXTORSÃO</t>
  </si>
  <si>
    <t>ROUBO SIMPLES TENTADO</t>
  </si>
  <si>
    <t>OUTROS</t>
  </si>
  <si>
    <t>HOMICÍDIO DOLOSO TENTADO</t>
  </si>
  <si>
    <t>RECEPTAÇÃO QUALIFICADA</t>
  </si>
  <si>
    <t>SEQUESTRO OU CARCERE PRIVADO</t>
  </si>
  <si>
    <t>ESTUPRO QUALIFICADO</t>
  </si>
  <si>
    <t>FURTO QUALIFICADO TENTADO</t>
  </si>
  <si>
    <t>DANO</t>
  </si>
  <si>
    <t>INCÊNDIO</t>
  </si>
  <si>
    <t>TORTURA</t>
  </si>
  <si>
    <t>DESACATO</t>
  </si>
  <si>
    <t>PORTE OU USO DE DROGAS</t>
  </si>
  <si>
    <t>EXTORSÃO MEDIANTE SEQÜESTRO QUALIFICADA</t>
  </si>
  <si>
    <t>DESTRUIÇÃO, SUBTRAÇÃO OU OCULTAÇÃO DE CADÁVER</t>
  </si>
  <si>
    <t>VIAS DE FATO</t>
  </si>
  <si>
    <t>LESÃO CORPORAL DOLOSA QUALIFICADA</t>
  </si>
  <si>
    <t>DANO QUALIFICADO</t>
  </si>
  <si>
    <t>ATENTADO VIOLENTO AO PUDOR</t>
  </si>
  <si>
    <t>CALÚNIA, DIFAMAÇÃO E INJÚRIA</t>
  </si>
  <si>
    <t>EXTORSÃO MEDIANTE SEQÜESTRO</t>
  </si>
  <si>
    <t>DESCUMPRIMENTO DE MEDIDA JUDICIAL</t>
  </si>
  <si>
    <t>APROPRIAÇÃO INDÉBITA</t>
  </si>
  <si>
    <t>FUNDAÇÃO CASA - SP</t>
  </si>
  <si>
    <t xml:space="preserve"> CENTRO DE ATENDIMENTO SOCIOEDUCATIVO AO ADOLESCENTE</t>
  </si>
  <si>
    <t>AIO  -  ASSESSORIA DE INTELIGÊNCIA ORGANIZACIONAL</t>
  </si>
  <si>
    <t>Rua Florêncio de Abreu, nº 848 - 5º andar - Luz - São Paulo/SP - CEP 01030-001 - Fone 2927-9152</t>
  </si>
  <si>
    <t>PROGRAMAS DE ATENDIMENTO</t>
  </si>
  <si>
    <t>31.12.2019</t>
  </si>
  <si>
    <t>31.12.2020</t>
  </si>
  <si>
    <t>31.12.2021</t>
  </si>
  <si>
    <t>FAIXA ETÁRIA</t>
  </si>
  <si>
    <t>IDADE</t>
  </si>
  <si>
    <t>Quantidade</t>
  </si>
  <si>
    <t>Atendimento Inicial ( Art. 175 )</t>
  </si>
  <si>
    <t>12 a 14 anos</t>
  </si>
  <si>
    <t>Internação Provisória ( Art. 108 )</t>
  </si>
  <si>
    <t>15 a 17 anos</t>
  </si>
  <si>
    <t>Internação Sanção ( Art. 122-III )</t>
  </si>
  <si>
    <t>18 e mais</t>
  </si>
  <si>
    <t>Internação ( Art. 122 )</t>
  </si>
  <si>
    <t>Semiliberdade ( Art. 120  )</t>
  </si>
  <si>
    <t>MASCULINO</t>
  </si>
  <si>
    <t>ATENDIMENTO EXTERNO (CDP/Clínica/DP/Hospital/Residência)</t>
  </si>
  <si>
    <t>FEMININO</t>
  </si>
  <si>
    <t>TOTAL (com atendimento externo)</t>
  </si>
  <si>
    <t>Nº de Adolescentes</t>
  </si>
  <si>
    <t>REGIÃO DE MORADIA E DE CUMPRIMENTO</t>
  </si>
  <si>
    <t>Adolescentes por Região de Moradia</t>
  </si>
  <si>
    <t>Capital</t>
  </si>
  <si>
    <t>Grande São Paulo</t>
  </si>
  <si>
    <t>Interior</t>
  </si>
  <si>
    <t>Litoral</t>
  </si>
  <si>
    <t>Outros Estados</t>
  </si>
  <si>
    <t>S/I</t>
  </si>
  <si>
    <t>Adolescentes por Região de Cumprimento</t>
  </si>
  <si>
    <t>DEMAIS ATOS INFRACIONAIS</t>
  </si>
  <si>
    <t>QUANTIDADE DE CENTROS POR TIPO DE ATENDIMENTO</t>
  </si>
  <si>
    <t>REGIONAL</t>
  </si>
  <si>
    <t>Lotação atual</t>
  </si>
  <si>
    <t>Capacidade Instalada</t>
  </si>
  <si>
    <t>Taxa de Ocupação</t>
  </si>
  <si>
    <t>Atendimento Inicial  (Art. 175)</t>
  </si>
  <si>
    <t>DRL - Guarujá</t>
  </si>
  <si>
    <t>Atendimento Inicial / Internação (Art. 175 e Art. 122)</t>
  </si>
  <si>
    <t>DRMC - Campinas</t>
  </si>
  <si>
    <t>Atendimento Inicial / Internação Provisória e Internação Sanção (Art. 175 e Arts. 108 e 122-III)</t>
  </si>
  <si>
    <t>DRMNO - Noroeste</t>
  </si>
  <si>
    <t>Atendimento Inicial / Internação Provisória e Internação Sanção / Internação (Art. 175, Arts. 108 e 122-III e Art. 122)</t>
  </si>
  <si>
    <t>DRMSE - Sudeste</t>
  </si>
  <si>
    <t>Internação (Art. 122)</t>
  </si>
  <si>
    <t>DRN - Ribeirão Preto</t>
  </si>
  <si>
    <t>Internação / Internação Sanção (Art. 122 e Art. 122-III)</t>
  </si>
  <si>
    <t>DRO - Marília</t>
  </si>
  <si>
    <t>Internação Provisória e Internação Sanção (Arts. 108 e 122-III)</t>
  </si>
  <si>
    <t>DRS - Iaras</t>
  </si>
  <si>
    <t>Internação Provisória e Internação Sanção / Internação (Art. 108 e Art. 122-III, e Art. 122 )</t>
  </si>
  <si>
    <t>DRVP - Jacareí</t>
  </si>
  <si>
    <t>Semiliberdade (Art. 120)</t>
  </si>
  <si>
    <t>FUNDAÇÃO</t>
  </si>
  <si>
    <t>COR DE PELE</t>
  </si>
  <si>
    <r>
      <t xml:space="preserve">Atendimento Inicial
</t>
    </r>
    <r>
      <rPr>
        <b/>
        <sz val="8"/>
        <rFont val="Calibri"/>
        <family val="2"/>
        <scheme val="minor"/>
      </rPr>
      <t>(Art. 175)</t>
    </r>
  </si>
  <si>
    <r>
      <t xml:space="preserve">Int. Provisória </t>
    </r>
    <r>
      <rPr>
        <b/>
        <sz val="8"/>
        <rFont val="Calibri"/>
        <family val="2"/>
        <scheme val="minor"/>
      </rPr>
      <t>(Art. 108)</t>
    </r>
  </si>
  <si>
    <r>
      <t xml:space="preserve">Internação Sanção
</t>
    </r>
    <r>
      <rPr>
        <b/>
        <sz val="8"/>
        <rFont val="Calibri"/>
        <family val="2"/>
        <scheme val="minor"/>
      </rPr>
      <t>(Art. 122-III)</t>
    </r>
  </si>
  <si>
    <r>
      <t xml:space="preserve">Internação </t>
    </r>
    <r>
      <rPr>
        <b/>
        <sz val="8"/>
        <rFont val="Calibri"/>
        <family val="2"/>
        <scheme val="minor"/>
      </rPr>
      <t>(Art. 122)</t>
    </r>
  </si>
  <si>
    <r>
      <t xml:space="preserve">Semiliberdade </t>
    </r>
    <r>
      <rPr>
        <b/>
        <sz val="8"/>
        <rFont val="Calibri"/>
        <family val="2"/>
        <scheme val="minor"/>
      </rPr>
      <t>(Art. 120)</t>
    </r>
  </si>
  <si>
    <t>% da Cor de Pele</t>
  </si>
  <si>
    <t>Série de 
Referência
(Matriculados)</t>
  </si>
  <si>
    <t>AMARELA</t>
  </si>
  <si>
    <t>EF - Ciclo I</t>
  </si>
  <si>
    <t>BRANCA</t>
  </si>
  <si>
    <t>EF - Ciclo II</t>
  </si>
  <si>
    <t>INDÍGENA</t>
  </si>
  <si>
    <t>Ensino Médio</t>
  </si>
  <si>
    <t>PARDA</t>
  </si>
  <si>
    <t>EM - Completo</t>
  </si>
  <si>
    <t>PRETA</t>
  </si>
  <si>
    <t>Superior Cursando</t>
  </si>
  <si>
    <t>NÃO DECLARADO</t>
  </si>
  <si>
    <t>Não Informado</t>
  </si>
  <si>
    <t>Total de adolescentes</t>
  </si>
  <si>
    <t>ATENDIMENTO EXTERNO</t>
  </si>
  <si>
    <r>
      <t xml:space="preserve">% de </t>
    </r>
    <r>
      <rPr>
        <b/>
        <sz val="8"/>
        <rFont val="Calibri"/>
        <family val="2"/>
        <scheme val="minor"/>
      </rPr>
      <t>atendimento</t>
    </r>
    <r>
      <rPr>
        <b/>
        <sz val="11"/>
        <rFont val="Calibri"/>
        <family val="2"/>
        <scheme val="minor"/>
      </rPr>
      <t xml:space="preserve"> Externo</t>
    </r>
  </si>
  <si>
    <t>CDP</t>
  </si>
  <si>
    <t>CLÍNICA</t>
  </si>
  <si>
    <t>D.P.</t>
  </si>
  <si>
    <t>HOSPITAL</t>
  </si>
  <si>
    <t>RESIDÊNCIA</t>
  </si>
  <si>
    <t>RESIDÊNCIA - COVID-19 PROV. CSM Nº 2546_2020</t>
  </si>
  <si>
    <t>TOTAL (distribuidos em 47 municípios, incluindo a Capital)
 sendo que 0 centros de atendimento são gestão compartilhada.</t>
  </si>
  <si>
    <t>BOLETIM ESTATÍSTICO DIÁRIO DA FUNDAÇÃO CASA - POSIÇÃO 21/01/2022 - 10h15</t>
  </si>
  <si>
    <t>21.01.2022</t>
  </si>
  <si>
    <t>POSIÇÃO:- CORTE AIO 21.01.2022</t>
  </si>
  <si>
    <t>ATOS INFRACIONAIS POR FAIXA ETÁRIA - POSIÇÃO EM 21.01.2022</t>
  </si>
  <si>
    <t>ATOS INFRACIONAIS POR ARTIGO DO ECA - POSIÇÃO EM 21.01.2022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</si>
</sst>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[$€]* #,##0.00_);_([$€]* \(#,##0.00\);_([$€]* &quot;-&quot;??_);_(@_)"/>
    <numFmt numFmtId="165" formatCode="_(* #,##0.00_);_(* \(#,##0.00\);_(* &quot;-&quot;??_);_(@_)"/>
    <numFmt numFmtId="166" formatCode="0.00000000"/>
  </numFmts>
  <fonts count="36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9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sz val="10"/>
      <name val="Arial"/>
      <family val="2"/>
    </font>
    <font>
      <b/>
      <sz val="13.5"/>
      <name val="Calibri"/>
      <family val="2"/>
    </font>
    <font>
      <b/>
      <sz val="8"/>
      <name val="Calibri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omic Sans MS"/>
      <family val="2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libri"/>
      <family val="2"/>
    </font>
    <font>
      <sz val="11"/>
      <color theme="0"/>
      <name val="Calibri"/>
      <family val="2"/>
    </font>
    <font>
      <sz val="8"/>
      <name val="Calibri"/>
      <family val="2"/>
    </font>
    <font>
      <sz val="8"/>
      <color theme="0"/>
      <name val="Calibri"/>
      <family val="2"/>
    </font>
    <font>
      <b/>
      <sz val="12"/>
      <color rgb="FFFF0000"/>
      <name val="Calibri"/>
      <family val="2"/>
    </font>
    <font>
      <b/>
      <sz val="12"/>
      <color theme="0"/>
      <name val="Calibri"/>
      <family val="2"/>
    </font>
    <font>
      <b/>
      <sz val="10"/>
      <color rgb="FFFF0000"/>
      <name val="Garamond (W1)"/>
      <family val="1"/>
    </font>
    <font>
      <b/>
      <sz val="10"/>
      <name val="Garamond (W1)"/>
      <family val="1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theme="4" tint="0.79998168889431442"/>
      </patternFill>
    </fill>
  </fills>
  <borders count="2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164" fontId="4" fillId="0" borderId="0" applyFont="0" applyFill="0" applyBorder="0" applyAlignment="0" applyProtection="0"/>
    <xf numFmtId="0" fontId="13" fillId="0" borderId="0"/>
    <xf numFmtId="0" fontId="4" fillId="0" borderId="0"/>
    <xf numFmtId="0" fontId="14" fillId="0" borderId="0"/>
    <xf numFmtId="0" fontId="15" fillId="0" borderId="0"/>
    <xf numFmtId="0" fontId="12" fillId="0" borderId="0"/>
    <xf numFmtId="0" fontId="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" fillId="0" borderId="0">
      <alignment wrapText="1"/>
    </xf>
    <xf numFmtId="0" fontId="4" fillId="0" borderId="0">
      <alignment wrapText="1"/>
    </xf>
    <xf numFmtId="0" fontId="14" fillId="0" borderId="0"/>
    <xf numFmtId="0" fontId="13" fillId="0" borderId="0"/>
    <xf numFmtId="0" fontId="12" fillId="0" borderId="0"/>
    <xf numFmtId="0" fontId="9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>
      <alignment wrapText="1"/>
    </xf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2" fillId="0" borderId="0" applyFont="0" applyFill="0" applyBorder="0" applyAlignment="0" applyProtection="0"/>
  </cellStyleXfs>
  <cellXfs count="162">
    <xf numFmtId="0" fontId="0" fillId="0" borderId="0" xfId="0"/>
    <xf numFmtId="0" fontId="3" fillId="0" borderId="0" xfId="4" applyFont="1" applyFill="1"/>
    <xf numFmtId="0" fontId="8" fillId="0" borderId="0" xfId="4" applyFont="1" applyAlignment="1">
      <alignment horizontal="left" vertical="center" wrapText="1"/>
    </xf>
    <xf numFmtId="0" fontId="8" fillId="0" borderId="0" xfId="4" applyFont="1" applyAlignment="1">
      <alignment horizontal="center" vertical="center" wrapText="1"/>
    </xf>
    <xf numFmtId="0" fontId="3" fillId="0" borderId="0" xfId="4" applyFont="1" applyFill="1" applyAlignment="1">
      <alignment horizontal="center"/>
    </xf>
    <xf numFmtId="0" fontId="6" fillId="2" borderId="1" xfId="4" applyFont="1" applyFill="1" applyBorder="1" applyAlignment="1">
      <alignment horizontal="center" vertical="center"/>
    </xf>
    <xf numFmtId="0" fontId="6" fillId="2" borderId="1" xfId="4" applyFont="1" applyFill="1" applyBorder="1" applyAlignment="1">
      <alignment horizontal="center" vertical="center" wrapText="1"/>
    </xf>
    <xf numFmtId="0" fontId="3" fillId="0" borderId="1" xfId="4" applyFont="1" applyFill="1" applyBorder="1"/>
    <xf numFmtId="0" fontId="3" fillId="0" borderId="1" xfId="4" applyNumberFormat="1" applyFont="1" applyFill="1" applyBorder="1" applyAlignment="1">
      <alignment horizontal="center"/>
    </xf>
    <xf numFmtId="0" fontId="3" fillId="3" borderId="1" xfId="4" applyNumberFormat="1" applyFont="1" applyFill="1" applyBorder="1" applyAlignment="1">
      <alignment horizontal="center"/>
    </xf>
    <xf numFmtId="10" fontId="3" fillId="0" borderId="1" xfId="22" applyNumberFormat="1" applyFont="1" applyFill="1" applyBorder="1" applyAlignment="1">
      <alignment horizontal="center"/>
    </xf>
    <xf numFmtId="0" fontId="6" fillId="0" borderId="1" xfId="4" applyFont="1" applyFill="1" applyBorder="1"/>
    <xf numFmtId="0" fontId="6" fillId="0" borderId="1" xfId="4" applyNumberFormat="1" applyFont="1" applyFill="1" applyBorder="1" applyAlignment="1">
      <alignment horizontal="center"/>
    </xf>
    <xf numFmtId="0" fontId="6" fillId="3" borderId="1" xfId="4" applyNumberFormat="1" applyFont="1" applyFill="1" applyBorder="1" applyAlignment="1">
      <alignment horizontal="center"/>
    </xf>
    <xf numFmtId="10" fontId="6" fillId="0" borderId="1" xfId="28" applyNumberFormat="1" applyFont="1" applyFill="1" applyBorder="1" applyAlignment="1">
      <alignment horizontal="center"/>
    </xf>
    <xf numFmtId="0" fontId="5" fillId="0" borderId="0" xfId="19" applyFont="1" applyBorder="1" applyAlignment="1" applyProtection="1">
      <alignment horizontal="left" vertical="center"/>
    </xf>
    <xf numFmtId="0" fontId="3" fillId="0" borderId="0" xfId="4" applyFont="1" applyAlignment="1">
      <alignment horizontal="center"/>
    </xf>
    <xf numFmtId="0" fontId="11" fillId="0" borderId="0" xfId="4" applyFont="1" applyBorder="1" applyAlignment="1">
      <alignment horizontal="left" vertical="center" wrapText="1"/>
    </xf>
    <xf numFmtId="0" fontId="3" fillId="0" borderId="0" xfId="4" applyFont="1"/>
    <xf numFmtId="0" fontId="3" fillId="4" borderId="2" xfId="4" applyNumberFormat="1" applyFont="1" applyFill="1" applyBorder="1" applyAlignment="1">
      <alignment horizontal="center"/>
    </xf>
    <xf numFmtId="0" fontId="3" fillId="4" borderId="0" xfId="4" applyNumberFormat="1" applyFont="1" applyFill="1" applyBorder="1" applyAlignment="1">
      <alignment horizontal="center"/>
    </xf>
    <xf numFmtId="0" fontId="2" fillId="0" borderId="0" xfId="0" applyFont="1" applyFill="1" applyBorder="1" applyAlignment="1" applyProtection="1">
      <alignment vertical="center"/>
      <protection hidden="1"/>
    </xf>
    <xf numFmtId="0" fontId="17" fillId="0" borderId="0" xfId="0" applyFont="1" applyFill="1" applyBorder="1" applyAlignment="1" applyProtection="1">
      <alignment vertical="center"/>
      <protection hidden="1"/>
    </xf>
    <xf numFmtId="0" fontId="18" fillId="0" borderId="0" xfId="0" applyFont="1" applyFill="1" applyBorder="1" applyProtection="1">
      <protection hidden="1"/>
    </xf>
    <xf numFmtId="0" fontId="3" fillId="0" borderId="0" xfId="0" applyFont="1" applyFill="1" applyBorder="1" applyProtection="1">
      <protection hidden="1"/>
    </xf>
    <xf numFmtId="0" fontId="19" fillId="0" borderId="0" xfId="0" applyFont="1" applyFill="1" applyBorder="1" applyAlignment="1" applyProtection="1">
      <alignment vertical="center"/>
      <protection hidden="1"/>
    </xf>
    <xf numFmtId="0" fontId="20" fillId="0" borderId="0" xfId="0" applyFont="1" applyFill="1" applyBorder="1" applyAlignment="1" applyProtection="1">
      <alignment vertical="center"/>
      <protection hidden="1"/>
    </xf>
    <xf numFmtId="0" fontId="21" fillId="0" borderId="0" xfId="0" applyNumberFormat="1" applyFont="1" applyFill="1" applyBorder="1" applyAlignment="1" applyProtection="1">
      <alignment vertical="center" readingOrder="1"/>
      <protection hidden="1"/>
    </xf>
    <xf numFmtId="0" fontId="22" fillId="0" borderId="0" xfId="0" applyNumberFormat="1" applyFont="1" applyFill="1" applyBorder="1" applyAlignment="1" applyProtection="1">
      <alignment vertical="center" readingOrder="1"/>
      <protection hidden="1"/>
    </xf>
    <xf numFmtId="0" fontId="23" fillId="0" borderId="0" xfId="3" applyFont="1" applyBorder="1" applyAlignment="1" applyProtection="1">
      <alignment horizontal="left" vertical="center"/>
      <protection hidden="1"/>
    </xf>
    <xf numFmtId="0" fontId="24" fillId="0" borderId="0" xfId="3" applyFont="1" applyBorder="1" applyAlignment="1" applyProtection="1">
      <alignment horizontal="center" vertical="center"/>
      <protection hidden="1"/>
    </xf>
    <xf numFmtId="0" fontId="25" fillId="0" borderId="0" xfId="3" applyFont="1" applyBorder="1" applyAlignment="1" applyProtection="1">
      <alignment horizontal="center" vertical="center"/>
      <protection hidden="1"/>
    </xf>
    <xf numFmtId="0" fontId="26" fillId="0" borderId="0" xfId="3" applyFont="1" applyFill="1" applyAlignment="1" applyProtection="1">
      <alignment horizontal="center" vertical="center"/>
      <protection hidden="1"/>
    </xf>
    <xf numFmtId="0" fontId="26" fillId="0" borderId="0" xfId="3" applyFont="1" applyAlignment="1" applyProtection="1">
      <alignment horizontal="center" vertical="center"/>
      <protection hidden="1"/>
    </xf>
    <xf numFmtId="0" fontId="25" fillId="0" borderId="0" xfId="3" applyFont="1" applyAlignment="1" applyProtection="1">
      <alignment horizontal="center" vertical="center"/>
      <protection hidden="1"/>
    </xf>
    <xf numFmtId="14" fontId="27" fillId="5" borderId="15" xfId="3" applyNumberFormat="1" applyFont="1" applyFill="1" applyBorder="1" applyAlignment="1" applyProtection="1">
      <alignment horizontal="center" vertical="center"/>
      <protection locked="0"/>
    </xf>
    <xf numFmtId="14" fontId="27" fillId="5" borderId="16" xfId="3" applyNumberFormat="1" applyFont="1" applyFill="1" applyBorder="1" applyAlignment="1" applyProtection="1">
      <alignment horizontal="center" vertical="center"/>
      <protection locked="0"/>
    </xf>
    <xf numFmtId="0" fontId="28" fillId="0" borderId="0" xfId="3" applyFont="1" applyFill="1" applyBorder="1" applyAlignment="1" applyProtection="1">
      <alignment horizontal="center" vertical="center"/>
      <protection hidden="1"/>
    </xf>
    <xf numFmtId="0" fontId="29" fillId="5" borderId="14" xfId="0" applyFont="1" applyFill="1" applyBorder="1" applyAlignment="1" applyProtection="1">
      <alignment horizontal="center" vertical="center"/>
      <protection hidden="1"/>
    </xf>
    <xf numFmtId="0" fontId="29" fillId="5" borderId="16" xfId="0" applyFont="1" applyFill="1" applyBorder="1" applyAlignment="1" applyProtection="1">
      <alignment vertical="center"/>
      <protection hidden="1"/>
    </xf>
    <xf numFmtId="0" fontId="28" fillId="0" borderId="17" xfId="3" applyFont="1" applyFill="1" applyBorder="1" applyAlignment="1" applyProtection="1">
      <alignment horizontal="center" vertical="center"/>
      <protection hidden="1"/>
    </xf>
    <xf numFmtId="0" fontId="28" fillId="0" borderId="0" xfId="3" applyFont="1" applyBorder="1" applyAlignment="1" applyProtection="1">
      <alignment horizontal="center" vertical="center"/>
      <protection locked="0"/>
    </xf>
    <xf numFmtId="0" fontId="28" fillId="0" borderId="18" xfId="3" applyFont="1" applyBorder="1" applyAlignment="1" applyProtection="1">
      <alignment horizontal="center" vertical="center"/>
      <protection locked="0"/>
    </xf>
    <xf numFmtId="0" fontId="28" fillId="0" borderId="17" xfId="3" applyFont="1" applyBorder="1" applyAlignment="1" applyProtection="1">
      <alignment horizontal="center" vertical="center"/>
      <protection hidden="1"/>
    </xf>
    <xf numFmtId="0" fontId="28" fillId="0" borderId="0" xfId="3" applyFont="1" applyFill="1" applyBorder="1" applyAlignment="1" applyProtection="1">
      <alignment horizontal="center" vertical="center"/>
      <protection locked="0"/>
    </xf>
    <xf numFmtId="0" fontId="28" fillId="0" borderId="18" xfId="3" applyFont="1" applyFill="1" applyBorder="1" applyAlignment="1" applyProtection="1">
      <alignment horizontal="center" vertical="center"/>
      <protection locked="0"/>
    </xf>
    <xf numFmtId="0" fontId="0" fillId="0" borderId="17" xfId="0" applyNumberFormat="1" applyBorder="1" applyAlignment="1" applyProtection="1">
      <alignment horizontal="center" vertical="center"/>
      <protection hidden="1"/>
    </xf>
    <xf numFmtId="0" fontId="0" fillId="0" borderId="18" xfId="0" applyBorder="1" applyAlignment="1" applyProtection="1">
      <alignment horizontal="center" vertical="center"/>
      <protection locked="0"/>
    </xf>
    <xf numFmtId="0" fontId="28" fillId="0" borderId="19" xfId="3" applyFont="1" applyBorder="1" applyAlignment="1" applyProtection="1">
      <alignment horizontal="center" vertical="center"/>
      <protection hidden="1"/>
    </xf>
    <xf numFmtId="0" fontId="28" fillId="0" borderId="20" xfId="3" applyFont="1" applyFill="1" applyBorder="1" applyAlignment="1" applyProtection="1">
      <alignment horizontal="center" vertical="center"/>
      <protection locked="0"/>
    </xf>
    <xf numFmtId="0" fontId="28" fillId="0" borderId="21" xfId="3" applyFont="1" applyFill="1" applyBorder="1" applyAlignment="1" applyProtection="1">
      <alignment horizontal="center" vertical="center"/>
      <protection locked="0"/>
    </xf>
    <xf numFmtId="0" fontId="28" fillId="6" borderId="17" xfId="3" applyFont="1" applyFill="1" applyBorder="1" applyAlignment="1" applyProtection="1">
      <alignment horizontal="center" vertical="center"/>
      <protection hidden="1"/>
    </xf>
    <xf numFmtId="0" fontId="27" fillId="6" borderId="0" xfId="3" applyFont="1" applyFill="1" applyBorder="1" applyAlignment="1" applyProtection="1">
      <alignment horizontal="center" vertical="center"/>
      <protection locked="0"/>
    </xf>
    <xf numFmtId="0" fontId="27" fillId="6" borderId="18" xfId="3" applyFont="1" applyFill="1" applyBorder="1" applyAlignment="1" applyProtection="1">
      <alignment horizontal="center" vertical="center"/>
      <protection locked="0"/>
    </xf>
    <xf numFmtId="0" fontId="27" fillId="0" borderId="14" xfId="3" applyFont="1" applyBorder="1" applyAlignment="1" applyProtection="1">
      <alignment horizontal="center" vertical="center"/>
      <protection hidden="1"/>
    </xf>
    <xf numFmtId="10" fontId="3" fillId="0" borderId="16" xfId="0" applyNumberFormat="1" applyFont="1" applyFill="1" applyBorder="1" applyAlignment="1" applyProtection="1">
      <alignment horizontal="center" vertical="center"/>
      <protection locked="0"/>
    </xf>
    <xf numFmtId="0" fontId="27" fillId="0" borderId="19" xfId="3" applyFont="1" applyFill="1" applyBorder="1" applyAlignment="1" applyProtection="1">
      <alignment horizontal="center" vertical="center"/>
      <protection hidden="1"/>
    </xf>
    <xf numFmtId="10" fontId="28" fillId="0" borderId="21" xfId="3" applyNumberFormat="1" applyFont="1" applyFill="1" applyBorder="1" applyAlignment="1" applyProtection="1">
      <alignment horizontal="center" vertical="center"/>
      <protection locked="0"/>
    </xf>
    <xf numFmtId="166" fontId="25" fillId="0" borderId="0" xfId="3" applyNumberFormat="1" applyFont="1" applyFill="1" applyBorder="1" applyAlignment="1" applyProtection="1">
      <alignment horizontal="center" vertical="center"/>
      <protection hidden="1"/>
    </xf>
    <xf numFmtId="0" fontId="28" fillId="6" borderId="19" xfId="3" applyFont="1" applyFill="1" applyBorder="1" applyAlignment="1" applyProtection="1">
      <alignment horizontal="center" vertical="center"/>
      <protection hidden="1"/>
    </xf>
    <xf numFmtId="0" fontId="27" fillId="6" borderId="20" xfId="3" applyFont="1" applyFill="1" applyBorder="1" applyAlignment="1" applyProtection="1">
      <alignment horizontal="center" vertical="center"/>
      <protection locked="0"/>
    </xf>
    <xf numFmtId="0" fontId="27" fillId="6" borderId="21" xfId="3" applyFont="1" applyFill="1" applyBorder="1" applyAlignment="1" applyProtection="1">
      <alignment horizontal="center" vertical="center"/>
      <protection locked="0"/>
    </xf>
    <xf numFmtId="0" fontId="0" fillId="0" borderId="19" xfId="0" applyNumberFormat="1" applyBorder="1" applyAlignment="1" applyProtection="1">
      <alignment horizontal="center" vertical="center"/>
      <protection hidden="1"/>
    </xf>
    <xf numFmtId="0" fontId="0" fillId="0" borderId="21" xfId="0" applyBorder="1" applyAlignment="1" applyProtection="1">
      <alignment horizontal="center" vertical="center"/>
      <protection locked="0"/>
    </xf>
    <xf numFmtId="0" fontId="26" fillId="0" borderId="0" xfId="3" applyFont="1" applyFill="1" applyBorder="1" applyAlignment="1" applyProtection="1">
      <alignment horizontal="center" vertical="center"/>
      <protection hidden="1"/>
    </xf>
    <xf numFmtId="0" fontId="26" fillId="0" borderId="0" xfId="3" applyFont="1" applyBorder="1" applyAlignment="1" applyProtection="1">
      <alignment horizontal="center" vertical="center"/>
      <protection hidden="1"/>
    </xf>
    <xf numFmtId="0" fontId="29" fillId="5" borderId="14" xfId="0" applyFont="1" applyFill="1" applyBorder="1" applyAlignment="1" applyProtection="1">
      <alignment horizontal="center"/>
      <protection hidden="1"/>
    </xf>
    <xf numFmtId="0" fontId="29" fillId="0" borderId="0" xfId="0" applyFont="1" applyBorder="1" applyAlignment="1" applyProtection="1">
      <protection hidden="1"/>
    </xf>
    <xf numFmtId="0" fontId="27" fillId="5" borderId="14" xfId="3" applyFont="1" applyFill="1" applyBorder="1" applyAlignment="1" applyProtection="1">
      <alignment horizontal="center" vertical="center"/>
      <protection hidden="1"/>
    </xf>
    <xf numFmtId="0" fontId="0" fillId="0" borderId="17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10" fontId="25" fillId="0" borderId="18" xfId="3" applyNumberFormat="1" applyFont="1" applyBorder="1" applyAlignment="1" applyProtection="1">
      <alignment horizontal="center" vertical="center"/>
      <protection hidden="1"/>
    </xf>
    <xf numFmtId="10" fontId="25" fillId="0" borderId="0" xfId="3" applyNumberFormat="1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vertical="center"/>
      <protection hidden="1"/>
    </xf>
    <xf numFmtId="10" fontId="28" fillId="0" borderId="18" xfId="41" applyNumberFormat="1" applyFont="1" applyBorder="1" applyAlignment="1" applyProtection="1">
      <alignment horizontal="center" vertical="center"/>
      <protection locked="0"/>
    </xf>
    <xf numFmtId="0" fontId="5" fillId="0" borderId="0" xfId="3" applyFont="1" applyBorder="1" applyAlignment="1" applyProtection="1">
      <alignment vertical="center"/>
      <protection hidden="1"/>
    </xf>
    <xf numFmtId="0" fontId="25" fillId="0" borderId="0" xfId="3" applyFont="1" applyFill="1" applyAlignment="1" applyProtection="1">
      <alignment horizontal="center" vertical="center"/>
      <protection hidden="1"/>
    </xf>
    <xf numFmtId="10" fontId="28" fillId="0" borderId="21" xfId="41" applyNumberFormat="1" applyFont="1" applyBorder="1" applyAlignment="1" applyProtection="1">
      <alignment horizontal="center" vertical="center"/>
      <protection locked="0"/>
    </xf>
    <xf numFmtId="0" fontId="25" fillId="0" borderId="14" xfId="3" applyFont="1" applyBorder="1" applyAlignment="1" applyProtection="1">
      <alignment horizontal="center" vertical="center"/>
      <protection hidden="1"/>
    </xf>
    <xf numFmtId="0" fontId="25" fillId="0" borderId="15" xfId="3" applyFont="1" applyBorder="1" applyAlignment="1" applyProtection="1">
      <alignment horizontal="center" vertical="center"/>
      <protection hidden="1"/>
    </xf>
    <xf numFmtId="0" fontId="25" fillId="0" borderId="16" xfId="3" applyFont="1" applyBorder="1" applyAlignment="1" applyProtection="1">
      <alignment horizontal="center" vertical="center"/>
      <protection hidden="1"/>
    </xf>
    <xf numFmtId="10" fontId="12" fillId="0" borderId="18" xfId="41" applyNumberFormat="1" applyFont="1" applyFill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vertical="center"/>
      <protection hidden="1"/>
    </xf>
    <xf numFmtId="0" fontId="0" fillId="0" borderId="20" xfId="0" applyBorder="1" applyAlignment="1" applyProtection="1">
      <alignment horizontal="center" vertical="center"/>
      <protection locked="0"/>
    </xf>
    <xf numFmtId="10" fontId="25" fillId="0" borderId="21" xfId="3" applyNumberFormat="1" applyFont="1" applyBorder="1" applyAlignment="1" applyProtection="1">
      <alignment horizontal="center" vertical="center"/>
      <protection hidden="1"/>
    </xf>
    <xf numFmtId="10" fontId="12" fillId="0" borderId="21" xfId="41" applyNumberFormat="1" applyFont="1" applyFill="1" applyBorder="1" applyAlignment="1" applyProtection="1">
      <alignment horizontal="center" vertical="center"/>
      <protection locked="0"/>
    </xf>
    <xf numFmtId="0" fontId="27" fillId="0" borderId="0" xfId="3" applyFont="1" applyBorder="1" applyAlignment="1" applyProtection="1">
      <alignment horizontal="center" vertical="center" wrapText="1"/>
      <protection hidden="1"/>
    </xf>
    <xf numFmtId="10" fontId="12" fillId="0" borderId="0" xfId="41" applyNumberFormat="1" applyFont="1" applyFill="1" applyBorder="1" applyAlignment="1" applyProtection="1">
      <alignment horizontal="center" vertical="center"/>
      <protection locked="0"/>
    </xf>
    <xf numFmtId="0" fontId="27" fillId="5" borderId="14" xfId="3" applyFont="1" applyFill="1" applyBorder="1" applyAlignment="1" applyProtection="1">
      <alignment horizontal="center" vertical="center" wrapText="1"/>
      <protection hidden="1"/>
    </xf>
    <xf numFmtId="0" fontId="27" fillId="5" borderId="16" xfId="3" applyFont="1" applyFill="1" applyBorder="1" applyAlignment="1" applyProtection="1">
      <alignment horizontal="center" vertical="center" wrapText="1"/>
      <protection hidden="1"/>
    </xf>
    <xf numFmtId="0" fontId="30" fillId="5" borderId="15" xfId="14" applyFont="1" applyFill="1" applyBorder="1" applyAlignment="1" applyProtection="1">
      <alignment horizontal="center" vertical="center" wrapText="1"/>
      <protection hidden="1"/>
    </xf>
    <xf numFmtId="0" fontId="30" fillId="5" borderId="16" xfId="14" applyFont="1" applyFill="1" applyBorder="1" applyAlignment="1" applyProtection="1">
      <alignment horizontal="center" vertical="center" wrapText="1"/>
      <protection hidden="1"/>
    </xf>
    <xf numFmtId="0" fontId="25" fillId="0" borderId="0" xfId="3" applyFont="1" applyFill="1" applyBorder="1" applyAlignment="1" applyProtection="1">
      <alignment horizontal="center" vertical="center"/>
      <protection hidden="1"/>
    </xf>
    <xf numFmtId="0" fontId="28" fillId="0" borderId="18" xfId="3" applyFont="1" applyBorder="1" applyAlignment="1" applyProtection="1">
      <alignment horizontal="center" vertical="center"/>
      <protection hidden="1"/>
    </xf>
    <xf numFmtId="0" fontId="3" fillId="0" borderId="17" xfId="0" applyFont="1" applyFill="1" applyBorder="1" applyAlignment="1" applyProtection="1">
      <protection hidden="1"/>
    </xf>
    <xf numFmtId="0" fontId="3" fillId="0" borderId="0" xfId="0" applyFont="1" applyFill="1" applyBorder="1" applyAlignment="1" applyProtection="1">
      <protection hidden="1"/>
    </xf>
    <xf numFmtId="0" fontId="31" fillId="0" borderId="0" xfId="14" applyFont="1" applyFill="1" applyBorder="1" applyAlignment="1" applyProtection="1">
      <alignment horizontal="center" vertical="top" wrapText="1"/>
      <protection hidden="1"/>
    </xf>
    <xf numFmtId="9" fontId="31" fillId="0" borderId="18" xfId="41" applyFont="1" applyFill="1" applyBorder="1" applyAlignment="1" applyProtection="1">
      <alignment horizontal="center" vertical="top" wrapText="1"/>
      <protection hidden="1"/>
    </xf>
    <xf numFmtId="0" fontId="28" fillId="0" borderId="18" xfId="3" applyFont="1" applyFill="1" applyBorder="1" applyAlignment="1" applyProtection="1">
      <alignment horizontal="center" vertical="center"/>
      <protection hidden="1"/>
    </xf>
    <xf numFmtId="9" fontId="31" fillId="0" borderId="18" xfId="41" applyNumberFormat="1" applyFont="1" applyFill="1" applyBorder="1" applyAlignment="1" applyProtection="1">
      <alignment horizontal="center" vertical="top" wrapText="1"/>
      <protection hidden="1"/>
    </xf>
    <xf numFmtId="1" fontId="31" fillId="0" borderId="0" xfId="14" applyNumberFormat="1" applyFont="1" applyFill="1" applyBorder="1" applyAlignment="1" applyProtection="1">
      <alignment horizontal="center" vertical="top" wrapText="1"/>
      <protection hidden="1"/>
    </xf>
    <xf numFmtId="0" fontId="32" fillId="6" borderId="21" xfId="3" applyFont="1" applyFill="1" applyBorder="1" applyAlignment="1" applyProtection="1">
      <alignment horizontal="center" vertical="center"/>
      <protection hidden="1"/>
    </xf>
    <xf numFmtId="0" fontId="6" fillId="6" borderId="19" xfId="0" applyFont="1" applyFill="1" applyBorder="1" applyAlignment="1" applyProtection="1">
      <alignment horizontal="center" vertical="center"/>
      <protection hidden="1"/>
    </xf>
    <xf numFmtId="0" fontId="6" fillId="6" borderId="20" xfId="0" applyFont="1" applyFill="1" applyBorder="1" applyAlignment="1" applyProtection="1">
      <alignment horizontal="center" vertical="center"/>
      <protection hidden="1"/>
    </xf>
    <xf numFmtId="0" fontId="30" fillId="6" borderId="20" xfId="14" applyFont="1" applyFill="1" applyBorder="1" applyAlignment="1" applyProtection="1">
      <alignment horizontal="center" vertical="center" wrapText="1"/>
      <protection hidden="1"/>
    </xf>
    <xf numFmtId="9" fontId="30" fillId="6" borderId="21" xfId="41" applyFont="1" applyFill="1" applyBorder="1" applyAlignment="1" applyProtection="1">
      <alignment horizontal="center" vertical="center" wrapText="1"/>
      <protection hidden="1"/>
    </xf>
    <xf numFmtId="0" fontId="33" fillId="7" borderId="14" xfId="0" applyFont="1" applyFill="1" applyBorder="1" applyAlignment="1">
      <alignment horizontal="center" vertical="center" wrapText="1"/>
    </xf>
    <xf numFmtId="0" fontId="27" fillId="5" borderId="15" xfId="3" applyFont="1" applyFill="1" applyBorder="1" applyAlignment="1" applyProtection="1">
      <alignment horizontal="center" vertical="center" wrapText="1"/>
      <protection hidden="1"/>
    </xf>
    <xf numFmtId="0" fontId="25" fillId="0" borderId="17" xfId="3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3" fillId="0" borderId="0" xfId="0" quotePrefix="1" applyFont="1" applyFill="1" applyBorder="1" applyAlignment="1" applyProtection="1">
      <alignment horizontal="center" vertical="center"/>
      <protection hidden="1"/>
    </xf>
    <xf numFmtId="10" fontId="3" fillId="0" borderId="18" xfId="41" applyNumberFormat="1" applyFont="1" applyFill="1" applyBorder="1" applyAlignment="1" applyProtection="1">
      <alignment horizontal="center"/>
      <protection hidden="1"/>
    </xf>
    <xf numFmtId="0" fontId="0" fillId="0" borderId="17" xfId="0" applyBorder="1"/>
    <xf numFmtId="0" fontId="25" fillId="0" borderId="18" xfId="3" applyFont="1" applyBorder="1" applyAlignment="1" applyProtection="1">
      <alignment horizontal="center" vertical="center"/>
      <protection hidden="1"/>
    </xf>
    <xf numFmtId="0" fontId="35" fillId="0" borderId="17" xfId="0" applyFont="1" applyBorder="1"/>
    <xf numFmtId="0" fontId="6" fillId="6" borderId="19" xfId="0" applyFont="1" applyFill="1" applyBorder="1" applyAlignment="1" applyProtection="1">
      <alignment horizontal="center"/>
      <protection hidden="1"/>
    </xf>
    <xf numFmtId="0" fontId="6" fillId="6" borderId="20" xfId="0" applyFont="1" applyFill="1" applyBorder="1" applyAlignment="1" applyProtection="1">
      <alignment horizontal="center"/>
      <protection hidden="1"/>
    </xf>
    <xf numFmtId="0" fontId="6" fillId="6" borderId="21" xfId="0" applyFont="1" applyFill="1" applyBorder="1" applyAlignment="1" applyProtection="1">
      <alignment horizontal="center"/>
      <protection hidden="1"/>
    </xf>
    <xf numFmtId="0" fontId="25" fillId="0" borderId="0" xfId="3" applyFont="1" applyAlignment="1" applyProtection="1">
      <alignment horizontal="left" vertical="center"/>
      <protection hidden="1"/>
    </xf>
    <xf numFmtId="0" fontId="29" fillId="5" borderId="15" xfId="0" applyFont="1" applyFill="1" applyBorder="1" applyAlignment="1" applyProtection="1">
      <alignment horizontal="center" vertical="center"/>
      <protection hidden="1"/>
    </xf>
    <xf numFmtId="0" fontId="29" fillId="5" borderId="16" xfId="0" applyFont="1" applyFill="1" applyBorder="1" applyAlignment="1" applyProtection="1">
      <alignment horizontal="center" vertical="center"/>
      <protection hidden="1"/>
    </xf>
    <xf numFmtId="0" fontId="27" fillId="5" borderId="14" xfId="3" applyFont="1" applyFill="1" applyBorder="1" applyAlignment="1" applyProtection="1">
      <alignment horizontal="center" vertical="center"/>
      <protection hidden="1"/>
    </xf>
    <xf numFmtId="0" fontId="27" fillId="5" borderId="15" xfId="3" applyFont="1" applyFill="1" applyBorder="1" applyAlignment="1" applyProtection="1">
      <alignment horizontal="center" vertical="center"/>
      <protection hidden="1"/>
    </xf>
    <xf numFmtId="0" fontId="27" fillId="5" borderId="16" xfId="3" applyFont="1" applyFill="1" applyBorder="1" applyAlignment="1" applyProtection="1">
      <alignment horizontal="center" vertical="center"/>
      <protection hidden="1"/>
    </xf>
    <xf numFmtId="0" fontId="2" fillId="0" borderId="6" xfId="0" applyFont="1" applyFill="1" applyBorder="1" applyAlignment="1" applyProtection="1">
      <alignment horizontal="center" vertical="center"/>
      <protection hidden="1"/>
    </xf>
    <xf numFmtId="0" fontId="2" fillId="0" borderId="7" xfId="0" applyFont="1" applyFill="1" applyBorder="1" applyAlignment="1" applyProtection="1">
      <alignment horizontal="center" vertical="center"/>
      <protection hidden="1"/>
    </xf>
    <xf numFmtId="0" fontId="2" fillId="0" borderId="8" xfId="0" applyFont="1" applyFill="1" applyBorder="1" applyAlignment="1" applyProtection="1">
      <alignment horizontal="center" vertical="center"/>
      <protection hidden="1"/>
    </xf>
    <xf numFmtId="0" fontId="19" fillId="0" borderId="9" xfId="0" applyFont="1" applyFill="1" applyBorder="1" applyAlignment="1" applyProtection="1">
      <alignment horizontal="center" vertical="center"/>
      <protection hidden="1"/>
    </xf>
    <xf numFmtId="0" fontId="19" fillId="0" borderId="0" xfId="0" applyFont="1" applyFill="1" applyBorder="1" applyAlignment="1" applyProtection="1">
      <alignment horizontal="center" vertical="center"/>
      <protection hidden="1"/>
    </xf>
    <xf numFmtId="0" fontId="19" fillId="0" borderId="10" xfId="0" applyFont="1" applyFill="1" applyBorder="1" applyAlignment="1" applyProtection="1">
      <alignment horizontal="center" vertical="center"/>
      <protection hidden="1"/>
    </xf>
    <xf numFmtId="0" fontId="2" fillId="0" borderId="9" xfId="0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2" fillId="0" borderId="10" xfId="0" applyFont="1" applyFill="1" applyBorder="1" applyAlignment="1" applyProtection="1">
      <alignment horizontal="center" vertical="center"/>
      <protection hidden="1"/>
    </xf>
    <xf numFmtId="0" fontId="7" fillId="5" borderId="11" xfId="0" applyNumberFormat="1" applyFont="1" applyFill="1" applyBorder="1" applyAlignment="1" applyProtection="1">
      <alignment horizontal="center" vertical="center" readingOrder="1"/>
      <protection locked="0"/>
    </xf>
    <xf numFmtId="0" fontId="7" fillId="5" borderId="12" xfId="0" applyNumberFormat="1" applyFont="1" applyFill="1" applyBorder="1" applyAlignment="1" applyProtection="1">
      <alignment horizontal="center" vertical="center" readingOrder="1"/>
      <protection locked="0"/>
    </xf>
    <xf numFmtId="0" fontId="7" fillId="5" borderId="13" xfId="0" applyNumberFormat="1" applyFont="1" applyFill="1" applyBorder="1" applyAlignment="1" applyProtection="1">
      <alignment horizontal="center" vertical="center" readingOrder="1"/>
      <protection locked="0"/>
    </xf>
    <xf numFmtId="0" fontId="27" fillId="5" borderId="14" xfId="3" applyFont="1" applyFill="1" applyBorder="1" applyAlignment="1" applyProtection="1">
      <alignment horizontal="center" vertical="center" wrapText="1"/>
      <protection hidden="1"/>
    </xf>
    <xf numFmtId="0" fontId="27" fillId="5" borderId="15" xfId="3" applyFont="1" applyFill="1" applyBorder="1" applyAlignment="1" applyProtection="1">
      <alignment horizontal="center" vertical="center" wrapText="1"/>
      <protection hidden="1"/>
    </xf>
    <xf numFmtId="0" fontId="6" fillId="5" borderId="14" xfId="0" applyFont="1" applyFill="1" applyBorder="1" applyAlignment="1" applyProtection="1">
      <alignment horizontal="center" vertical="center"/>
      <protection hidden="1"/>
    </xf>
    <xf numFmtId="0" fontId="0" fillId="0" borderId="15" xfId="0" applyBorder="1" applyAlignment="1">
      <alignment horizontal="center" vertical="center"/>
    </xf>
    <xf numFmtId="0" fontId="27" fillId="0" borderId="17" xfId="3" applyFont="1" applyFill="1" applyBorder="1" applyAlignment="1" applyProtection="1">
      <alignment horizontal="center" vertical="center" wrapText="1"/>
      <protection hidden="1"/>
    </xf>
    <xf numFmtId="0" fontId="27" fillId="0" borderId="0" xfId="3" applyFont="1" applyFill="1" applyBorder="1" applyAlignment="1" applyProtection="1">
      <alignment horizontal="center" vertical="center" wrapText="1"/>
      <protection hidden="1"/>
    </xf>
    <xf numFmtId="0" fontId="27" fillId="0" borderId="19" xfId="3" applyFont="1" applyFill="1" applyBorder="1" applyAlignment="1" applyProtection="1">
      <alignment horizontal="center" vertical="center" wrapText="1"/>
      <protection hidden="1"/>
    </xf>
    <xf numFmtId="0" fontId="27" fillId="0" borderId="20" xfId="3" applyFont="1" applyFill="1" applyBorder="1" applyAlignment="1" applyProtection="1">
      <alignment horizontal="center" vertical="center" wrapText="1"/>
      <protection hidden="1"/>
    </xf>
    <xf numFmtId="0" fontId="27" fillId="0" borderId="0" xfId="3" applyFont="1" applyFill="1" applyBorder="1" applyAlignment="1" applyProtection="1">
      <alignment horizontal="center" vertical="center"/>
      <protection hidden="1"/>
    </xf>
    <xf numFmtId="0" fontId="27" fillId="0" borderId="17" xfId="3" applyFont="1" applyBorder="1" applyAlignment="1" applyProtection="1">
      <alignment horizontal="center" vertical="center" wrapText="1"/>
      <protection hidden="1"/>
    </xf>
    <xf numFmtId="0" fontId="27" fillId="0" borderId="0" xfId="3" applyFont="1" applyBorder="1" applyAlignment="1" applyProtection="1">
      <alignment horizontal="center" vertical="center" wrapText="1"/>
      <protection hidden="1"/>
    </xf>
    <xf numFmtId="0" fontId="27" fillId="0" borderId="19" xfId="3" applyFont="1" applyBorder="1" applyAlignment="1" applyProtection="1">
      <alignment horizontal="center" vertical="center" wrapText="1"/>
      <protection hidden="1"/>
    </xf>
    <xf numFmtId="0" fontId="27" fillId="0" borderId="20" xfId="3" applyFont="1" applyBorder="1" applyAlignment="1" applyProtection="1">
      <alignment horizontal="center" vertical="center" wrapText="1"/>
      <protection hidden="1"/>
    </xf>
    <xf numFmtId="0" fontId="25" fillId="0" borderId="17" xfId="3" applyFont="1" applyFill="1" applyBorder="1" applyAlignment="1" applyProtection="1">
      <alignment horizontal="center" vertical="center"/>
      <protection hidden="1"/>
    </xf>
    <xf numFmtId="0" fontId="25" fillId="0" borderId="0" xfId="3" applyFont="1" applyFill="1" applyBorder="1" applyAlignment="1" applyProtection="1">
      <alignment horizontal="center" vertical="center"/>
      <protection hidden="1"/>
    </xf>
    <xf numFmtId="0" fontId="6" fillId="6" borderId="19" xfId="3" applyFont="1" applyFill="1" applyBorder="1" applyAlignment="1" applyProtection="1">
      <alignment horizontal="center" vertical="center" wrapText="1"/>
      <protection hidden="1"/>
    </xf>
    <xf numFmtId="0" fontId="6" fillId="6" borderId="20" xfId="3" applyFont="1" applyFill="1" applyBorder="1" applyAlignment="1" applyProtection="1">
      <alignment horizontal="center" vertical="center" wrapText="1"/>
      <protection hidden="1"/>
    </xf>
    <xf numFmtId="0" fontId="2" fillId="0" borderId="0" xfId="4" applyFont="1" applyBorder="1" applyAlignment="1">
      <alignment horizontal="center" vertical="center"/>
    </xf>
    <xf numFmtId="0" fontId="16" fillId="0" borderId="0" xfId="19" applyFont="1" applyAlignment="1">
      <alignment horizontal="center" vertical="center"/>
    </xf>
    <xf numFmtId="0" fontId="10" fillId="0" borderId="0" xfId="4" applyFont="1" applyBorder="1" applyAlignment="1">
      <alignment horizontal="center" vertical="center"/>
    </xf>
    <xf numFmtId="0" fontId="7" fillId="0" borderId="3" xfId="4" applyFont="1" applyBorder="1" applyAlignment="1">
      <alignment horizontal="center"/>
    </xf>
    <xf numFmtId="0" fontId="7" fillId="0" borderId="4" xfId="4" applyFont="1" applyBorder="1" applyAlignment="1">
      <alignment horizontal="center"/>
    </xf>
    <xf numFmtId="0" fontId="7" fillId="0" borderId="5" xfId="4" applyFont="1" applyBorder="1" applyAlignment="1">
      <alignment horizontal="center"/>
    </xf>
    <xf numFmtId="0" fontId="7" fillId="0" borderId="3" xfId="4" applyFont="1" applyFill="1" applyBorder="1" applyAlignment="1">
      <alignment horizontal="center"/>
    </xf>
    <xf numFmtId="0" fontId="7" fillId="0" borderId="4" xfId="4" applyFont="1" applyFill="1" applyBorder="1" applyAlignment="1">
      <alignment horizontal="center"/>
    </xf>
    <xf numFmtId="0" fontId="7" fillId="0" borderId="5" xfId="4" applyFont="1" applyFill="1" applyBorder="1" applyAlignment="1">
      <alignment horizontal="center"/>
    </xf>
  </cellXfs>
  <cellStyles count="42">
    <cellStyle name="Euro" xfId="1"/>
    <cellStyle name="Normal" xfId="0" builtinId="0"/>
    <cellStyle name="Normal 2" xfId="2"/>
    <cellStyle name="Normal 2 2" xfId="3"/>
    <cellStyle name="Normal 2 2 2" xfId="4"/>
    <cellStyle name="Normal 2 2 2 2" xfId="5"/>
    <cellStyle name="Normal 2 2 3" xfId="6"/>
    <cellStyle name="Normal 2 2 4" xfId="7"/>
    <cellStyle name="Normal 2 3" xfId="8"/>
    <cellStyle name="Normal 2 3 2" xfId="40"/>
    <cellStyle name="Normal 2 4" xfId="9"/>
    <cellStyle name="Normal 2 4 5" xfId="10"/>
    <cellStyle name="Normal 2 4 5 2" xfId="11"/>
    <cellStyle name="Normal 2 4 5 2 2" xfId="12"/>
    <cellStyle name="Normal 2 5" xfId="37"/>
    <cellStyle name="Normal 3" xfId="13"/>
    <cellStyle name="Normal 3 2" xfId="14"/>
    <cellStyle name="Normal 3 2 2" xfId="15"/>
    <cellStyle name="Normal 3 3" xfId="16"/>
    <cellStyle name="Normal 3 4" xfId="38"/>
    <cellStyle name="Normal 4" xfId="17"/>
    <cellStyle name="Normal 4 2" xfId="18"/>
    <cellStyle name="Normal 4 3" xfId="39"/>
    <cellStyle name="Normal 5" xfId="19"/>
    <cellStyle name="Porcentagem" xfId="41" builtinId="5"/>
    <cellStyle name="Porcentagem 10" xfId="20"/>
    <cellStyle name="Porcentagem 10 2" xfId="21"/>
    <cellStyle name="Porcentagem 10 2 2" xfId="22"/>
    <cellStyle name="Porcentagem 2" xfId="23"/>
    <cellStyle name="Porcentagem 2 2" xfId="24"/>
    <cellStyle name="Porcentagem 2 3" xfId="25"/>
    <cellStyle name="Porcentagem 2 3 2" xfId="26"/>
    <cellStyle name="Porcentagem 2 3 2 2" xfId="27"/>
    <cellStyle name="Porcentagem 2 4" xfId="28"/>
    <cellStyle name="Porcentagem 3" xfId="29"/>
    <cellStyle name="Porcentagem 3 2" xfId="30"/>
    <cellStyle name="Porcentagem 4" xfId="31"/>
    <cellStyle name="Porcentagem 4 2" xfId="32"/>
    <cellStyle name="Porcentagem 5" xfId="33"/>
    <cellStyle name="Porcentagem 6" xfId="34"/>
    <cellStyle name="Separador de milhares 2" xfId="35"/>
    <cellStyle name="Separador de milhares 3" xfId="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0</xdr:col>
      <xdr:colOff>1171575</xdr:colOff>
      <xdr:row>3</xdr:row>
      <xdr:rowOff>171450</xdr:rowOff>
    </xdr:to>
    <xdr:pic>
      <xdr:nvPicPr>
        <xdr:cNvPr id="229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0</xdr:row>
      <xdr:rowOff>47625</xdr:rowOff>
    </xdr:from>
    <xdr:to>
      <xdr:col>0</xdr:col>
      <xdr:colOff>1171575</xdr:colOff>
      <xdr:row>3</xdr:row>
      <xdr:rowOff>171450</xdr:rowOff>
    </xdr:to>
    <xdr:pic>
      <xdr:nvPicPr>
        <xdr:cNvPr id="230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0</xdr:col>
      <xdr:colOff>1171575</xdr:colOff>
      <xdr:row>3</xdr:row>
      <xdr:rowOff>104775</xdr:rowOff>
    </xdr:to>
    <xdr:pic>
      <xdr:nvPicPr>
        <xdr:cNvPr id="319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11239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0"/>
  <sheetViews>
    <sheetView showGridLines="0" tabSelected="1" workbookViewId="0">
      <selection sqref="A1:K1"/>
    </sheetView>
  </sheetViews>
  <sheetFormatPr defaultColWidth="0" defaultRowHeight="12.75"/>
  <cols>
    <col min="1" max="1" width="56.140625" style="34" customWidth="1"/>
    <col min="2" max="5" width="12.7109375" style="34" customWidth="1"/>
    <col min="6" max="6" width="13.7109375" style="34" customWidth="1"/>
    <col min="7" max="7" width="19.42578125" style="34" bestFit="1" customWidth="1"/>
    <col min="8" max="8" width="10.7109375" style="34" bestFit="1" customWidth="1"/>
    <col min="9" max="9" width="11.140625" style="34" bestFit="1" customWidth="1"/>
    <col min="10" max="10" width="14.28515625" style="34" customWidth="1"/>
    <col min="11" max="11" width="11.42578125" style="34" customWidth="1"/>
    <col min="12" max="12" width="2.28515625" style="34" customWidth="1"/>
    <col min="13" max="14" width="0.140625" style="32" hidden="1" customWidth="1"/>
    <col min="15" max="15" width="0.140625" style="33" hidden="1" customWidth="1"/>
    <col min="16" max="16384" width="9.140625" style="34" hidden="1"/>
  </cols>
  <sheetData>
    <row r="1" spans="1:15" s="24" customFormat="1" ht="17.25">
      <c r="A1" s="124" t="s">
        <v>61</v>
      </c>
      <c r="B1" s="125"/>
      <c r="C1" s="125"/>
      <c r="D1" s="125"/>
      <c r="E1" s="125"/>
      <c r="F1" s="125"/>
      <c r="G1" s="125"/>
      <c r="H1" s="125"/>
      <c r="I1" s="125"/>
      <c r="J1" s="125"/>
      <c r="K1" s="126"/>
      <c r="L1" s="21"/>
      <c r="M1" s="22"/>
      <c r="N1" s="23"/>
      <c r="O1" s="23"/>
    </row>
    <row r="2" spans="1:15" s="24" customFormat="1" ht="15">
      <c r="A2" s="127" t="s">
        <v>62</v>
      </c>
      <c r="B2" s="128"/>
      <c r="C2" s="128"/>
      <c r="D2" s="128"/>
      <c r="E2" s="128"/>
      <c r="F2" s="128"/>
      <c r="G2" s="128"/>
      <c r="H2" s="128"/>
      <c r="I2" s="128"/>
      <c r="J2" s="128"/>
      <c r="K2" s="129"/>
      <c r="L2" s="25"/>
      <c r="M2" s="26"/>
      <c r="N2" s="23"/>
      <c r="O2" s="23"/>
    </row>
    <row r="3" spans="1:15" s="24" customFormat="1" ht="17.25">
      <c r="A3" s="130" t="s">
        <v>63</v>
      </c>
      <c r="B3" s="131"/>
      <c r="C3" s="131"/>
      <c r="D3" s="131"/>
      <c r="E3" s="131"/>
      <c r="F3" s="131"/>
      <c r="G3" s="131"/>
      <c r="H3" s="131"/>
      <c r="I3" s="131"/>
      <c r="J3" s="131"/>
      <c r="K3" s="132"/>
      <c r="L3" s="21"/>
      <c r="M3" s="22"/>
      <c r="N3" s="23"/>
      <c r="O3" s="23"/>
    </row>
    <row r="4" spans="1:15" s="24" customFormat="1" ht="15.75" thickBot="1">
      <c r="A4" s="127" t="s">
        <v>64</v>
      </c>
      <c r="B4" s="128"/>
      <c r="C4" s="128"/>
      <c r="D4" s="128"/>
      <c r="E4" s="128"/>
      <c r="F4" s="128"/>
      <c r="G4" s="128"/>
      <c r="H4" s="128"/>
      <c r="I4" s="128"/>
      <c r="J4" s="128"/>
      <c r="K4" s="129"/>
      <c r="M4" s="23"/>
      <c r="N4" s="23"/>
      <c r="O4" s="23"/>
    </row>
    <row r="5" spans="1:15" s="24" customFormat="1" ht="15.75">
      <c r="A5" s="133" t="s">
        <v>148</v>
      </c>
      <c r="B5" s="134"/>
      <c r="C5" s="134"/>
      <c r="D5" s="134"/>
      <c r="E5" s="134"/>
      <c r="F5" s="134"/>
      <c r="G5" s="134"/>
      <c r="H5" s="134"/>
      <c r="I5" s="134"/>
      <c r="J5" s="134"/>
      <c r="K5" s="135"/>
      <c r="L5" s="27"/>
      <c r="M5" s="28"/>
      <c r="N5" s="23"/>
      <c r="O5" s="23"/>
    </row>
    <row r="6" spans="1:15">
      <c r="A6" s="29"/>
      <c r="B6" s="30"/>
      <c r="C6" s="30"/>
      <c r="D6" s="30"/>
      <c r="E6" s="30"/>
      <c r="F6" s="30"/>
      <c r="G6" s="30"/>
      <c r="H6" s="30"/>
      <c r="I6" s="30"/>
      <c r="J6" s="30"/>
      <c r="K6" s="31"/>
      <c r="L6" s="31"/>
    </row>
    <row r="7" spans="1:15" ht="15">
      <c r="A7" s="88" t="s">
        <v>65</v>
      </c>
      <c r="B7" s="35" t="s">
        <v>66</v>
      </c>
      <c r="C7" s="35" t="s">
        <v>67</v>
      </c>
      <c r="D7" s="35" t="s">
        <v>68</v>
      </c>
      <c r="E7" s="36" t="s">
        <v>149</v>
      </c>
      <c r="F7" s="37"/>
      <c r="G7" s="68" t="s">
        <v>69</v>
      </c>
      <c r="H7" s="35" t="s">
        <v>68</v>
      </c>
      <c r="I7" s="36" t="s">
        <v>149</v>
      </c>
      <c r="J7" s="38" t="s">
        <v>70</v>
      </c>
      <c r="K7" s="39" t="s">
        <v>71</v>
      </c>
      <c r="L7" s="31"/>
    </row>
    <row r="8" spans="1:15" ht="15">
      <c r="A8" s="40" t="s">
        <v>72</v>
      </c>
      <c r="B8" s="41">
        <v>48</v>
      </c>
      <c r="C8" s="41">
        <v>15</v>
      </c>
      <c r="D8" s="41">
        <v>51</v>
      </c>
      <c r="E8" s="42">
        <v>69</v>
      </c>
      <c r="F8" s="37"/>
      <c r="G8" s="43" t="s">
        <v>73</v>
      </c>
      <c r="H8" s="44">
        <v>248</v>
      </c>
      <c r="I8" s="45">
        <v>250</v>
      </c>
      <c r="J8" s="46">
        <v>12</v>
      </c>
      <c r="K8" s="47">
        <v>5</v>
      </c>
      <c r="L8" s="31"/>
      <c r="M8" s="32">
        <v>248</v>
      </c>
      <c r="N8" s="32">
        <v>51</v>
      </c>
    </row>
    <row r="9" spans="1:15" ht="15">
      <c r="A9" s="40" t="s">
        <v>74</v>
      </c>
      <c r="B9" s="41">
        <v>753</v>
      </c>
      <c r="C9" s="41">
        <v>555</v>
      </c>
      <c r="D9" s="41">
        <v>470</v>
      </c>
      <c r="E9" s="42">
        <v>566</v>
      </c>
      <c r="F9" s="37"/>
      <c r="G9" s="43" t="s">
        <v>75</v>
      </c>
      <c r="H9" s="44">
        <v>3113</v>
      </c>
      <c r="I9" s="45">
        <v>3163</v>
      </c>
      <c r="J9" s="46">
        <v>13</v>
      </c>
      <c r="K9" s="47">
        <v>45</v>
      </c>
      <c r="L9" s="31"/>
      <c r="M9" s="32">
        <v>3113</v>
      </c>
      <c r="N9" s="32">
        <v>470</v>
      </c>
    </row>
    <row r="10" spans="1:15" ht="15">
      <c r="A10" s="40" t="s">
        <v>76</v>
      </c>
      <c r="B10" s="41">
        <v>145</v>
      </c>
      <c r="C10" s="41">
        <v>33</v>
      </c>
      <c r="D10" s="41">
        <v>48</v>
      </c>
      <c r="E10" s="42">
        <v>41</v>
      </c>
      <c r="F10" s="37"/>
      <c r="G10" s="48" t="s">
        <v>77</v>
      </c>
      <c r="H10" s="49">
        <v>1138</v>
      </c>
      <c r="I10" s="50">
        <v>1158</v>
      </c>
      <c r="J10" s="46">
        <v>14</v>
      </c>
      <c r="K10" s="47">
        <v>200</v>
      </c>
      <c r="L10" s="31"/>
      <c r="M10" s="32">
        <v>1138</v>
      </c>
      <c r="N10" s="32">
        <v>48</v>
      </c>
    </row>
    <row r="11" spans="1:15" ht="15">
      <c r="A11" s="40" t="s">
        <v>78</v>
      </c>
      <c r="B11" s="31">
        <v>5555</v>
      </c>
      <c r="C11" s="31">
        <v>3929</v>
      </c>
      <c r="D11" s="31">
        <v>3765</v>
      </c>
      <c r="E11" s="42">
        <v>3755</v>
      </c>
      <c r="F11" s="37"/>
      <c r="G11"/>
      <c r="H11"/>
      <c r="I11"/>
      <c r="J11" s="46">
        <v>15</v>
      </c>
      <c r="K11" s="47">
        <v>510</v>
      </c>
      <c r="L11" s="31"/>
      <c r="N11" s="32">
        <v>3765</v>
      </c>
    </row>
    <row r="12" spans="1:15" ht="15">
      <c r="A12" s="40" t="s">
        <v>79</v>
      </c>
      <c r="B12" s="31">
        <v>330</v>
      </c>
      <c r="C12" s="31">
        <v>0</v>
      </c>
      <c r="D12" s="31">
        <v>136</v>
      </c>
      <c r="E12" s="42">
        <v>113</v>
      </c>
      <c r="F12" s="37"/>
      <c r="I12" s="31"/>
      <c r="J12" s="46">
        <v>16</v>
      </c>
      <c r="K12" s="47">
        <v>1031</v>
      </c>
      <c r="L12" s="31"/>
      <c r="N12" s="32">
        <v>136</v>
      </c>
    </row>
    <row r="13" spans="1:15" ht="15">
      <c r="A13" s="51" t="s">
        <v>17</v>
      </c>
      <c r="B13" s="52">
        <v>6831</v>
      </c>
      <c r="C13" s="52">
        <v>4532</v>
      </c>
      <c r="D13" s="52">
        <v>4470</v>
      </c>
      <c r="E13" s="53">
        <v>4544</v>
      </c>
      <c r="F13" s="37"/>
      <c r="G13" s="54" t="s">
        <v>80</v>
      </c>
      <c r="H13" s="55">
        <v>0.95777729162108949</v>
      </c>
      <c r="I13" s="31"/>
      <c r="J13" s="46">
        <v>17</v>
      </c>
      <c r="K13" s="47">
        <v>1622</v>
      </c>
      <c r="L13" s="31"/>
      <c r="N13" s="32">
        <v>4470</v>
      </c>
    </row>
    <row r="14" spans="1:15" ht="15">
      <c r="A14" s="40" t="s">
        <v>81</v>
      </c>
      <c r="B14" s="41">
        <v>19</v>
      </c>
      <c r="C14" s="41">
        <v>379</v>
      </c>
      <c r="D14" s="44">
        <v>29</v>
      </c>
      <c r="E14" s="45">
        <v>27</v>
      </c>
      <c r="F14" s="37"/>
      <c r="G14" s="56" t="s">
        <v>82</v>
      </c>
      <c r="H14" s="57">
        <v>4.2222708378910526E-2</v>
      </c>
      <c r="I14" s="58"/>
      <c r="J14" s="46">
        <v>18</v>
      </c>
      <c r="K14" s="47">
        <v>1005</v>
      </c>
      <c r="L14" s="31"/>
      <c r="N14" s="32">
        <v>4499</v>
      </c>
      <c r="O14" s="33">
        <v>29</v>
      </c>
    </row>
    <row r="15" spans="1:15" ht="15">
      <c r="A15" s="59" t="s">
        <v>83</v>
      </c>
      <c r="B15" s="60">
        <v>6850</v>
      </c>
      <c r="C15" s="60">
        <v>4911</v>
      </c>
      <c r="D15" s="60">
        <v>4499</v>
      </c>
      <c r="E15" s="61">
        <v>4571</v>
      </c>
      <c r="F15" s="37"/>
      <c r="I15" s="30"/>
      <c r="J15" s="46">
        <v>19</v>
      </c>
      <c r="K15" s="47">
        <v>134</v>
      </c>
      <c r="L15" s="31"/>
      <c r="O15" s="33" t="e">
        <v>#REF!</v>
      </c>
    </row>
    <row r="16" spans="1:15" ht="15">
      <c r="F16" s="30"/>
      <c r="I16" s="30"/>
      <c r="J16" s="46">
        <v>20</v>
      </c>
      <c r="K16" s="47">
        <v>19</v>
      </c>
      <c r="L16" s="31"/>
    </row>
    <row r="17" spans="1:22" s="31" customFormat="1" ht="15">
      <c r="A17" s="29"/>
      <c r="B17" s="30"/>
      <c r="C17" s="30"/>
      <c r="D17" s="30"/>
      <c r="E17" s="30"/>
      <c r="F17" s="30"/>
      <c r="G17" s="34"/>
      <c r="H17" s="34"/>
      <c r="I17" s="30"/>
      <c r="J17" s="62">
        <v>21</v>
      </c>
      <c r="K17" s="63">
        <v>0</v>
      </c>
      <c r="M17" s="64"/>
      <c r="N17" s="64"/>
      <c r="O17" s="65"/>
    </row>
    <row r="18" spans="1:22" s="31" customFormat="1" ht="15" customHeight="1">
      <c r="A18" s="29"/>
      <c r="B18" s="30"/>
      <c r="C18" s="30"/>
      <c r="D18" s="30"/>
      <c r="E18" s="30"/>
      <c r="F18" s="30"/>
      <c r="G18" s="34"/>
      <c r="H18" s="34"/>
      <c r="I18" s="30"/>
      <c r="M18" s="64"/>
      <c r="N18" s="64"/>
      <c r="O18" s="65"/>
    </row>
    <row r="19" spans="1:22" s="31" customFormat="1" ht="15">
      <c r="A19" s="66" t="s">
        <v>0</v>
      </c>
      <c r="B19" s="119" t="s">
        <v>84</v>
      </c>
      <c r="C19" s="120"/>
      <c r="D19"/>
      <c r="E19"/>
      <c r="F19" s="67"/>
      <c r="G19" s="121" t="s">
        <v>85</v>
      </c>
      <c r="H19" s="122"/>
      <c r="I19" s="122"/>
      <c r="J19" s="122"/>
      <c r="K19" s="123"/>
      <c r="M19" s="65"/>
      <c r="N19" s="65"/>
      <c r="O19" s="65"/>
      <c r="P19" s="92"/>
      <c r="Q19" s="92"/>
    </row>
    <row r="20" spans="1:22" s="31" customFormat="1" ht="15" customHeight="1">
      <c r="A20" s="69" t="s">
        <v>18</v>
      </c>
      <c r="B20" s="70">
        <v>2194</v>
      </c>
      <c r="C20" s="71">
        <v>0.47998249835922119</v>
      </c>
      <c r="D20" s="72"/>
      <c r="E20" s="72"/>
      <c r="F20" s="73"/>
      <c r="G20" s="140" t="s">
        <v>86</v>
      </c>
      <c r="H20" s="141"/>
      <c r="I20" s="144" t="s">
        <v>87</v>
      </c>
      <c r="J20" s="144"/>
      <c r="K20" s="74">
        <v>0.22117698534237584</v>
      </c>
      <c r="M20" s="65"/>
      <c r="N20" s="65"/>
      <c r="O20" s="65"/>
      <c r="P20" s="92"/>
      <c r="Q20" s="92"/>
      <c r="R20" s="75"/>
      <c r="S20" s="75"/>
      <c r="T20" s="75"/>
      <c r="U20" s="75"/>
    </row>
    <row r="21" spans="1:22" s="31" customFormat="1" ht="15" customHeight="1">
      <c r="A21" s="69" t="s">
        <v>19</v>
      </c>
      <c r="B21" s="70">
        <v>1563</v>
      </c>
      <c r="C21" s="71">
        <v>0.34193830671625464</v>
      </c>
      <c r="D21" s="72"/>
      <c r="E21" s="72"/>
      <c r="F21" s="73"/>
      <c r="G21" s="140"/>
      <c r="H21" s="141"/>
      <c r="I21" s="144" t="s">
        <v>88</v>
      </c>
      <c r="J21" s="144"/>
      <c r="K21" s="74">
        <v>0.18748632684314154</v>
      </c>
      <c r="M21" s="65"/>
      <c r="N21" s="65"/>
      <c r="O21" s="65"/>
      <c r="P21" s="92"/>
      <c r="Q21" s="92"/>
    </row>
    <row r="22" spans="1:22" ht="15" customHeight="1">
      <c r="A22" s="69" t="s">
        <v>20</v>
      </c>
      <c r="B22" s="70">
        <v>131</v>
      </c>
      <c r="C22" s="71">
        <v>2.8658936775322687E-2</v>
      </c>
      <c r="D22" s="72"/>
      <c r="E22" s="72"/>
      <c r="F22" s="73"/>
      <c r="G22" s="140"/>
      <c r="H22" s="141"/>
      <c r="I22" s="141" t="s">
        <v>89</v>
      </c>
      <c r="J22" s="141"/>
      <c r="K22" s="74">
        <v>0.52876832203019031</v>
      </c>
      <c r="L22" s="31"/>
      <c r="M22" s="65"/>
      <c r="N22" s="65"/>
      <c r="O22" s="65"/>
      <c r="P22" s="76"/>
      <c r="Q22" s="92"/>
      <c r="R22" s="31"/>
      <c r="S22" s="31"/>
      <c r="T22" s="31"/>
      <c r="U22" s="31"/>
      <c r="V22" s="31"/>
    </row>
    <row r="23" spans="1:22" ht="15" customHeight="1">
      <c r="A23" s="69" t="s">
        <v>21</v>
      </c>
      <c r="B23" s="70">
        <v>100</v>
      </c>
      <c r="C23" s="71">
        <v>2.1877050973528767E-2</v>
      </c>
      <c r="D23" s="72"/>
      <c r="E23" s="72"/>
      <c r="F23" s="73"/>
      <c r="G23" s="140"/>
      <c r="H23" s="141"/>
      <c r="I23" s="144" t="s">
        <v>90</v>
      </c>
      <c r="J23" s="144"/>
      <c r="K23" s="74">
        <v>5.2723692846204331E-2</v>
      </c>
      <c r="L23" s="31"/>
      <c r="M23" s="65"/>
      <c r="N23" s="65"/>
      <c r="O23" s="65"/>
      <c r="P23" s="76"/>
      <c r="Q23" s="92"/>
      <c r="R23" s="31"/>
      <c r="S23" s="31"/>
      <c r="T23" s="31"/>
      <c r="U23" s="31"/>
      <c r="V23" s="31"/>
    </row>
    <row r="24" spans="1:22" ht="15" customHeight="1">
      <c r="A24" s="69" t="s">
        <v>23</v>
      </c>
      <c r="B24" s="70">
        <v>68</v>
      </c>
      <c r="C24" s="71">
        <v>1.4876394661999562E-2</v>
      </c>
      <c r="D24" s="72"/>
      <c r="E24" s="72"/>
      <c r="F24"/>
      <c r="G24" s="140"/>
      <c r="H24" s="141"/>
      <c r="I24" s="141" t="s">
        <v>91</v>
      </c>
      <c r="J24" s="141"/>
      <c r="K24" s="74">
        <v>6.3443447823233424E-3</v>
      </c>
      <c r="L24" s="31"/>
      <c r="M24" s="65"/>
      <c r="N24" s="65"/>
      <c r="O24" s="65"/>
      <c r="P24" s="76"/>
      <c r="Q24" s="92"/>
      <c r="R24" s="31"/>
      <c r="S24" s="31"/>
      <c r="T24" s="31"/>
      <c r="U24" s="31"/>
      <c r="V24" s="31"/>
    </row>
    <row r="25" spans="1:22" ht="15" customHeight="1">
      <c r="A25" s="69" t="s">
        <v>24</v>
      </c>
      <c r="B25" s="70">
        <v>59</v>
      </c>
      <c r="C25" s="71">
        <v>1.2907460074381974E-2</v>
      </c>
      <c r="D25" s="72"/>
      <c r="E25" s="72"/>
      <c r="F25" s="73"/>
      <c r="G25" s="142"/>
      <c r="H25" s="143"/>
      <c r="I25" s="143" t="s">
        <v>92</v>
      </c>
      <c r="J25" s="143"/>
      <c r="K25" s="77">
        <v>3.5003281557646031E-3</v>
      </c>
      <c r="L25" s="31"/>
      <c r="M25" s="65"/>
      <c r="N25" s="65"/>
      <c r="O25" s="65"/>
      <c r="P25" s="76"/>
      <c r="Q25" s="92"/>
      <c r="R25" s="31"/>
      <c r="S25" s="31"/>
      <c r="T25" s="31"/>
      <c r="U25" s="31"/>
      <c r="V25" s="31"/>
    </row>
    <row r="26" spans="1:22" ht="15" customHeight="1">
      <c r="A26" s="69" t="s">
        <v>22</v>
      </c>
      <c r="B26" s="70">
        <v>57</v>
      </c>
      <c r="C26" s="71">
        <v>1.2469919054911398E-2</v>
      </c>
      <c r="D26" s="72"/>
      <c r="E26" s="72"/>
      <c r="F26" s="73"/>
      <c r="G26" s="78"/>
      <c r="H26" s="79"/>
      <c r="I26" s="79"/>
      <c r="J26" s="79"/>
      <c r="K26" s="80"/>
      <c r="L26" s="31"/>
      <c r="M26" s="65"/>
      <c r="N26" s="65"/>
      <c r="O26" s="65"/>
      <c r="P26" s="76"/>
      <c r="Q26" s="92"/>
      <c r="R26" s="31"/>
      <c r="S26" s="31"/>
      <c r="T26" s="31"/>
      <c r="U26" s="31"/>
      <c r="V26" s="31"/>
    </row>
    <row r="27" spans="1:22" ht="15" customHeight="1">
      <c r="A27" s="69" t="s">
        <v>25</v>
      </c>
      <c r="B27" s="70">
        <v>48</v>
      </c>
      <c r="C27" s="71">
        <v>1.0500984467293809E-2</v>
      </c>
      <c r="D27" s="72"/>
      <c r="E27" s="72"/>
      <c r="F27" s="73"/>
      <c r="G27" s="145" t="s">
        <v>93</v>
      </c>
      <c r="H27" s="146"/>
      <c r="I27" s="146" t="s">
        <v>87</v>
      </c>
      <c r="J27" s="146"/>
      <c r="K27" s="81">
        <v>0.28418289214613868</v>
      </c>
      <c r="L27" s="31"/>
      <c r="M27" s="65"/>
      <c r="N27" s="65"/>
      <c r="O27" s="65"/>
      <c r="P27" s="76"/>
      <c r="Q27" s="92"/>
      <c r="R27" s="31"/>
      <c r="S27" s="31"/>
      <c r="T27" s="31"/>
      <c r="U27" s="31"/>
      <c r="V27" s="31"/>
    </row>
    <row r="28" spans="1:22" ht="15" customHeight="1">
      <c r="A28" s="69" t="s">
        <v>26</v>
      </c>
      <c r="B28" s="70">
        <v>43</v>
      </c>
      <c r="C28" s="71">
        <v>9.4071319186173705E-3</v>
      </c>
      <c r="D28" s="72"/>
      <c r="E28" s="72"/>
      <c r="F28" s="73"/>
      <c r="G28" s="145"/>
      <c r="H28" s="146"/>
      <c r="I28" s="144" t="s">
        <v>88</v>
      </c>
      <c r="J28" s="144"/>
      <c r="K28" s="81">
        <v>0.16757821045723037</v>
      </c>
      <c r="L28" s="31"/>
      <c r="M28" s="33"/>
      <c r="N28" s="33"/>
      <c r="O28" s="65"/>
      <c r="P28" s="76"/>
      <c r="Q28" s="92"/>
      <c r="R28" s="31"/>
      <c r="S28" s="31"/>
      <c r="T28" s="31"/>
      <c r="U28" s="31"/>
      <c r="V28" s="31"/>
    </row>
    <row r="29" spans="1:22" ht="15" customHeight="1">
      <c r="A29" s="69" t="s">
        <v>27</v>
      </c>
      <c r="B29" s="70">
        <v>42</v>
      </c>
      <c r="C29" s="71">
        <v>9.1883614088820835E-3</v>
      </c>
      <c r="D29" s="72"/>
      <c r="E29"/>
      <c r="F29" s="73"/>
      <c r="G29" s="145"/>
      <c r="H29" s="146"/>
      <c r="I29" s="146" t="s">
        <v>89</v>
      </c>
      <c r="J29" s="146"/>
      <c r="K29" s="81">
        <v>0.48829577772916211</v>
      </c>
      <c r="L29" s="31"/>
      <c r="M29" s="33"/>
      <c r="N29" s="33"/>
      <c r="O29" s="65"/>
      <c r="P29" s="76"/>
      <c r="Q29" s="92"/>
      <c r="R29" s="31"/>
      <c r="S29" s="31"/>
      <c r="T29" s="31"/>
      <c r="U29" s="31"/>
      <c r="V29" s="31"/>
    </row>
    <row r="30" spans="1:22" ht="15" customHeight="1">
      <c r="A30" s="82" t="s">
        <v>94</v>
      </c>
      <c r="B30" s="83">
        <v>266</v>
      </c>
      <c r="C30" s="84">
        <v>5.8192955589586523E-2</v>
      </c>
      <c r="D30" s="72"/>
      <c r="E30" s="72"/>
      <c r="F30" s="73"/>
      <c r="G30" s="147"/>
      <c r="H30" s="148"/>
      <c r="I30" s="148" t="s">
        <v>90</v>
      </c>
      <c r="J30" s="148"/>
      <c r="K30" s="85">
        <v>5.9943119667468826E-2</v>
      </c>
      <c r="L30" s="31"/>
      <c r="M30" s="33"/>
      <c r="N30" s="33"/>
      <c r="O30" s="65"/>
      <c r="P30" s="76"/>
      <c r="Q30" s="92"/>
      <c r="R30" s="31"/>
      <c r="S30" s="31"/>
      <c r="T30" s="31"/>
      <c r="U30" s="31"/>
      <c r="V30" s="31"/>
    </row>
    <row r="31" spans="1:22" ht="15">
      <c r="A31" s="73"/>
      <c r="B31" s="70"/>
      <c r="C31" s="72"/>
      <c r="D31" s="73"/>
      <c r="E31" s="86"/>
      <c r="F31" s="86"/>
      <c r="G31" s="86"/>
      <c r="H31" s="87"/>
      <c r="I31" s="31"/>
      <c r="L31" s="31"/>
      <c r="N31" s="64"/>
      <c r="O31" s="65"/>
      <c r="P31" s="31"/>
      <c r="Q31" s="31"/>
      <c r="R31" s="31"/>
      <c r="S31" s="31"/>
    </row>
    <row r="32" spans="1:22" ht="30">
      <c r="A32" s="136" t="s">
        <v>95</v>
      </c>
      <c r="B32" s="137"/>
      <c r="C32" s="137"/>
      <c r="D32" s="137"/>
      <c r="E32" s="89" t="s">
        <v>71</v>
      </c>
      <c r="F32" s="31"/>
      <c r="G32" s="138" t="s">
        <v>96</v>
      </c>
      <c r="H32" s="139"/>
      <c r="I32" s="90" t="s">
        <v>97</v>
      </c>
      <c r="J32" s="90" t="s">
        <v>98</v>
      </c>
      <c r="K32" s="91" t="s">
        <v>99</v>
      </c>
      <c r="L32" s="31"/>
      <c r="M32" s="65"/>
      <c r="O32" s="32"/>
    </row>
    <row r="33" spans="1:15" ht="15">
      <c r="A33" s="149" t="s">
        <v>100</v>
      </c>
      <c r="B33" s="150"/>
      <c r="C33" s="150"/>
      <c r="D33" s="150"/>
      <c r="E33" s="93">
        <v>3</v>
      </c>
      <c r="F33" s="31"/>
      <c r="G33" s="94" t="s">
        <v>101</v>
      </c>
      <c r="H33" s="95"/>
      <c r="I33" s="96">
        <v>479</v>
      </c>
      <c r="J33" s="96">
        <v>812</v>
      </c>
      <c r="K33" s="97">
        <v>0.58990147783251234</v>
      </c>
      <c r="L33" s="31"/>
      <c r="M33" s="65"/>
      <c r="O33" s="32"/>
    </row>
    <row r="34" spans="1:15" ht="15">
      <c r="A34" s="149" t="s">
        <v>102</v>
      </c>
      <c r="B34" s="150"/>
      <c r="C34" s="150"/>
      <c r="D34" s="150"/>
      <c r="E34" s="93">
        <v>2</v>
      </c>
      <c r="F34" s="31"/>
      <c r="G34" s="94" t="s">
        <v>103</v>
      </c>
      <c r="H34" s="95"/>
      <c r="I34" s="96">
        <v>600</v>
      </c>
      <c r="J34" s="96">
        <v>907</v>
      </c>
      <c r="K34" s="97">
        <v>0.66152149944873206</v>
      </c>
      <c r="L34" s="31"/>
      <c r="M34" s="65"/>
      <c r="O34" s="32"/>
    </row>
    <row r="35" spans="1:15" ht="15">
      <c r="A35" s="149" t="s">
        <v>104</v>
      </c>
      <c r="B35" s="150"/>
      <c r="C35" s="150"/>
      <c r="D35" s="150"/>
      <c r="E35" s="98">
        <v>2</v>
      </c>
      <c r="F35" s="31"/>
      <c r="G35" s="94" t="s">
        <v>105</v>
      </c>
      <c r="H35" s="95"/>
      <c r="I35" s="96">
        <v>751</v>
      </c>
      <c r="J35" s="96">
        <v>1004</v>
      </c>
      <c r="K35" s="99">
        <v>0.74800796812749004</v>
      </c>
      <c r="L35" s="31"/>
      <c r="M35" s="65"/>
      <c r="O35" s="32"/>
    </row>
    <row r="36" spans="1:15" ht="15">
      <c r="A36" s="149" t="s">
        <v>106</v>
      </c>
      <c r="B36" s="150"/>
      <c r="C36" s="150"/>
      <c r="D36" s="150"/>
      <c r="E36" s="98">
        <v>27</v>
      </c>
      <c r="F36" s="31"/>
      <c r="G36" s="94" t="s">
        <v>107</v>
      </c>
      <c r="H36" s="95"/>
      <c r="I36" s="96">
        <v>650</v>
      </c>
      <c r="J36" s="96">
        <v>1263</v>
      </c>
      <c r="K36" s="97">
        <v>0.51464766429136977</v>
      </c>
      <c r="L36" s="31"/>
      <c r="M36" s="65"/>
      <c r="O36" s="32"/>
    </row>
    <row r="37" spans="1:15" ht="15">
      <c r="A37" s="149" t="s">
        <v>108</v>
      </c>
      <c r="B37" s="150"/>
      <c r="C37" s="150"/>
      <c r="D37" s="150"/>
      <c r="E37" s="98">
        <v>59</v>
      </c>
      <c r="F37" s="31"/>
      <c r="G37" s="94" t="s">
        <v>109</v>
      </c>
      <c r="H37" s="95"/>
      <c r="I37" s="96">
        <v>492</v>
      </c>
      <c r="J37" s="96">
        <v>886</v>
      </c>
      <c r="K37" s="97">
        <v>0.5553047404063205</v>
      </c>
      <c r="L37" s="31"/>
      <c r="M37" s="65"/>
      <c r="O37" s="32"/>
    </row>
    <row r="38" spans="1:15" ht="15">
      <c r="A38" s="149" t="s">
        <v>110</v>
      </c>
      <c r="B38" s="150"/>
      <c r="C38" s="150"/>
      <c r="D38" s="150"/>
      <c r="E38" s="98">
        <v>3</v>
      </c>
      <c r="F38" s="31"/>
      <c r="G38" s="94" t="s">
        <v>111</v>
      </c>
      <c r="H38" s="95"/>
      <c r="I38" s="96">
        <v>533</v>
      </c>
      <c r="J38" s="96">
        <v>879</v>
      </c>
      <c r="K38" s="97">
        <v>0.60637087599544937</v>
      </c>
      <c r="L38" s="31"/>
      <c r="M38" s="65"/>
      <c r="O38" s="32"/>
    </row>
    <row r="39" spans="1:15" ht="15">
      <c r="A39" s="149" t="s">
        <v>112</v>
      </c>
      <c r="B39" s="150"/>
      <c r="C39" s="150"/>
      <c r="D39" s="150"/>
      <c r="E39" s="98">
        <v>4</v>
      </c>
      <c r="F39" s="31"/>
      <c r="G39" s="94" t="s">
        <v>113</v>
      </c>
      <c r="H39" s="95"/>
      <c r="I39" s="96">
        <v>589</v>
      </c>
      <c r="J39" s="100">
        <v>1045</v>
      </c>
      <c r="K39" s="97">
        <v>0.5636363636363636</v>
      </c>
      <c r="L39" s="31"/>
      <c r="M39" s="65"/>
      <c r="O39" s="32"/>
    </row>
    <row r="40" spans="1:15" ht="15">
      <c r="A40" s="149" t="s">
        <v>114</v>
      </c>
      <c r="B40" s="150"/>
      <c r="C40" s="150"/>
      <c r="D40" s="150"/>
      <c r="E40" s="98">
        <v>6</v>
      </c>
      <c r="F40" s="31"/>
      <c r="G40" s="94" t="s">
        <v>115</v>
      </c>
      <c r="H40" s="95"/>
      <c r="I40" s="96">
        <v>477</v>
      </c>
      <c r="J40" s="96">
        <v>786</v>
      </c>
      <c r="K40" s="97">
        <v>0.60687022900763354</v>
      </c>
      <c r="L40" s="31"/>
      <c r="M40" s="33"/>
      <c r="O40" s="32"/>
    </row>
    <row r="41" spans="1:15" ht="15">
      <c r="A41" s="149" t="s">
        <v>116</v>
      </c>
      <c r="B41" s="150"/>
      <c r="C41" s="150"/>
      <c r="D41" s="150"/>
      <c r="E41" s="93">
        <v>16</v>
      </c>
      <c r="F41" s="31"/>
      <c r="G41" s="94"/>
      <c r="H41" s="95"/>
      <c r="I41" s="96"/>
      <c r="J41" s="96"/>
      <c r="K41" s="97"/>
      <c r="L41" s="31"/>
      <c r="M41" s="33"/>
      <c r="O41" s="32"/>
    </row>
    <row r="42" spans="1:15" ht="15.75">
      <c r="A42" s="151" t="s">
        <v>147</v>
      </c>
      <c r="B42" s="152"/>
      <c r="C42" s="152"/>
      <c r="D42" s="152"/>
      <c r="E42" s="101">
        <v>122</v>
      </c>
      <c r="F42" s="31"/>
      <c r="G42" s="102" t="s">
        <v>117</v>
      </c>
      <c r="H42" s="103"/>
      <c r="I42" s="104">
        <v>4571</v>
      </c>
      <c r="J42" s="104">
        <v>7582</v>
      </c>
      <c r="K42" s="105">
        <v>0.60287523080981276</v>
      </c>
      <c r="L42" s="31"/>
    </row>
    <row r="43" spans="1:15">
      <c r="F43" s="31"/>
      <c r="L43" s="31"/>
    </row>
    <row r="44" spans="1:15" ht="45">
      <c r="A44" s="106" t="s">
        <v>118</v>
      </c>
      <c r="B44" s="107" t="s">
        <v>119</v>
      </c>
      <c r="C44" s="107" t="s">
        <v>120</v>
      </c>
      <c r="D44" s="107" t="s">
        <v>121</v>
      </c>
      <c r="E44" s="107" t="s">
        <v>122</v>
      </c>
      <c r="F44" s="107" t="s">
        <v>123</v>
      </c>
      <c r="G44" s="107" t="s">
        <v>17</v>
      </c>
      <c r="H44" s="89" t="s">
        <v>124</v>
      </c>
      <c r="I44"/>
      <c r="J44" s="88" t="s">
        <v>125</v>
      </c>
      <c r="K44" s="89" t="s">
        <v>10</v>
      </c>
    </row>
    <row r="45" spans="1:15" ht="15">
      <c r="A45" s="108" t="s">
        <v>126</v>
      </c>
      <c r="B45" s="109">
        <v>1</v>
      </c>
      <c r="C45" s="109">
        <v>0</v>
      </c>
      <c r="D45" s="109">
        <v>0</v>
      </c>
      <c r="E45" s="109">
        <v>10</v>
      </c>
      <c r="F45" s="110">
        <v>0</v>
      </c>
      <c r="G45" s="109">
        <v>11</v>
      </c>
      <c r="H45" s="111">
        <v>2.4064756070881644E-3</v>
      </c>
      <c r="I45"/>
      <c r="J45" s="112" t="s">
        <v>127</v>
      </c>
      <c r="K45" s="113">
        <v>144</v>
      </c>
    </row>
    <row r="46" spans="1:15" ht="15">
      <c r="A46" s="108" t="s">
        <v>128</v>
      </c>
      <c r="B46" s="109">
        <v>14</v>
      </c>
      <c r="C46" s="109">
        <v>153</v>
      </c>
      <c r="D46" s="109">
        <v>13</v>
      </c>
      <c r="E46" s="109">
        <v>1020</v>
      </c>
      <c r="F46" s="110">
        <v>38</v>
      </c>
      <c r="G46" s="109">
        <v>1238</v>
      </c>
      <c r="H46" s="111">
        <v>0.27083789105228617</v>
      </c>
      <c r="I46"/>
      <c r="J46" s="112" t="s">
        <v>129</v>
      </c>
      <c r="K46" s="113">
        <v>2345</v>
      </c>
    </row>
    <row r="47" spans="1:15" ht="15">
      <c r="A47" s="108" t="s">
        <v>130</v>
      </c>
      <c r="B47" s="109">
        <v>0</v>
      </c>
      <c r="C47" s="109">
        <v>4</v>
      </c>
      <c r="D47" s="109">
        <v>0</v>
      </c>
      <c r="E47" s="109">
        <v>16</v>
      </c>
      <c r="F47" s="110">
        <v>0</v>
      </c>
      <c r="G47" s="109">
        <v>20</v>
      </c>
      <c r="H47" s="111">
        <v>4.3754101947057538E-3</v>
      </c>
      <c r="I47"/>
      <c r="J47" s="112" t="s">
        <v>131</v>
      </c>
      <c r="K47" s="113">
        <v>1829</v>
      </c>
    </row>
    <row r="48" spans="1:15" ht="15">
      <c r="A48" s="108" t="s">
        <v>132</v>
      </c>
      <c r="B48" s="109">
        <v>37</v>
      </c>
      <c r="C48" s="109">
        <v>303</v>
      </c>
      <c r="D48" s="109">
        <v>23</v>
      </c>
      <c r="E48" s="109">
        <v>2174</v>
      </c>
      <c r="F48" s="110">
        <v>81</v>
      </c>
      <c r="G48" s="109">
        <v>2618</v>
      </c>
      <c r="H48" s="111">
        <v>0.57274119448698313</v>
      </c>
      <c r="I48"/>
      <c r="J48" s="112" t="s">
        <v>133</v>
      </c>
      <c r="K48" s="113">
        <v>55</v>
      </c>
    </row>
    <row r="49" spans="1:11" ht="15">
      <c r="A49" s="108" t="s">
        <v>134</v>
      </c>
      <c r="B49" s="109">
        <v>17</v>
      </c>
      <c r="C49" s="109">
        <v>106</v>
      </c>
      <c r="D49" s="109">
        <v>5</v>
      </c>
      <c r="E49" s="109">
        <v>545</v>
      </c>
      <c r="F49" s="110">
        <v>11</v>
      </c>
      <c r="G49" s="109">
        <v>684</v>
      </c>
      <c r="H49" s="111">
        <v>0.14963902865893677</v>
      </c>
      <c r="I49"/>
      <c r="J49" s="114" t="s">
        <v>135</v>
      </c>
      <c r="K49" s="113">
        <v>9</v>
      </c>
    </row>
    <row r="50" spans="1:11" ht="15">
      <c r="A50" s="108" t="s">
        <v>136</v>
      </c>
      <c r="B50" s="109">
        <v>0</v>
      </c>
      <c r="C50" s="109">
        <v>0</v>
      </c>
      <c r="D50" s="109">
        <v>0</v>
      </c>
      <c r="E50" s="109">
        <v>0</v>
      </c>
      <c r="F50" s="110">
        <v>0</v>
      </c>
      <c r="G50" s="109">
        <v>0</v>
      </c>
      <c r="H50" s="111">
        <v>0</v>
      </c>
      <c r="I50"/>
      <c r="J50" s="114" t="s">
        <v>137</v>
      </c>
      <c r="K50" s="113">
        <v>189</v>
      </c>
    </row>
    <row r="51" spans="1:11" ht="15">
      <c r="A51" s="115" t="s">
        <v>138</v>
      </c>
      <c r="B51" s="116">
        <v>69</v>
      </c>
      <c r="C51" s="116">
        <v>566</v>
      </c>
      <c r="D51" s="116">
        <v>41</v>
      </c>
      <c r="E51" s="116">
        <v>3765</v>
      </c>
      <c r="F51" s="116">
        <v>130</v>
      </c>
      <c r="G51" s="116">
        <v>4571</v>
      </c>
      <c r="H51" s="117"/>
      <c r="I51"/>
      <c r="J51" s="115" t="s">
        <v>10</v>
      </c>
      <c r="K51" s="117">
        <v>4571</v>
      </c>
    </row>
    <row r="52" spans="1:11" ht="15">
      <c r="A52" s="118"/>
      <c r="I52"/>
    </row>
    <row r="53" spans="1:11" ht="45">
      <c r="A53" s="106" t="s">
        <v>139</v>
      </c>
      <c r="B53" s="107" t="s">
        <v>119</v>
      </c>
      <c r="C53" s="107" t="s">
        <v>120</v>
      </c>
      <c r="D53" s="107" t="s">
        <v>121</v>
      </c>
      <c r="E53" s="107" t="s">
        <v>122</v>
      </c>
      <c r="F53" s="107" t="s">
        <v>123</v>
      </c>
      <c r="G53" s="107" t="s">
        <v>17</v>
      </c>
      <c r="H53" s="89" t="s">
        <v>140</v>
      </c>
    </row>
    <row r="54" spans="1:11" ht="15">
      <c r="A54" s="108" t="s">
        <v>141</v>
      </c>
      <c r="B54" s="109">
        <v>0</v>
      </c>
      <c r="C54" s="109">
        <v>0</v>
      </c>
      <c r="D54" s="109">
        <v>0</v>
      </c>
      <c r="E54" s="109">
        <v>0</v>
      </c>
      <c r="F54" s="110">
        <v>0</v>
      </c>
      <c r="G54" s="109">
        <v>0</v>
      </c>
      <c r="H54" s="111">
        <v>0</v>
      </c>
    </row>
    <row r="55" spans="1:11" ht="15">
      <c r="A55" s="108" t="s">
        <v>142</v>
      </c>
      <c r="B55" s="109">
        <v>0</v>
      </c>
      <c r="C55" s="109">
        <v>0</v>
      </c>
      <c r="D55" s="109">
        <v>0</v>
      </c>
      <c r="E55" s="109">
        <v>0</v>
      </c>
      <c r="F55" s="110">
        <v>1</v>
      </c>
      <c r="G55" s="109">
        <v>1</v>
      </c>
      <c r="H55" s="111">
        <v>3.7037037037037035E-2</v>
      </c>
    </row>
    <row r="56" spans="1:11" ht="15">
      <c r="A56" s="108" t="s">
        <v>143</v>
      </c>
      <c r="B56" s="109">
        <v>0</v>
      </c>
      <c r="C56" s="109">
        <v>0</v>
      </c>
      <c r="D56" s="109">
        <v>0</v>
      </c>
      <c r="E56" s="109">
        <v>0</v>
      </c>
      <c r="F56" s="110">
        <v>0</v>
      </c>
      <c r="G56" s="109">
        <v>0</v>
      </c>
      <c r="H56" s="111">
        <v>0</v>
      </c>
      <c r="J56"/>
    </row>
    <row r="57" spans="1:11" ht="15">
      <c r="A57" s="108" t="s">
        <v>144</v>
      </c>
      <c r="B57" s="109">
        <v>0</v>
      </c>
      <c r="C57" s="109">
        <v>0</v>
      </c>
      <c r="D57" s="109">
        <v>0</v>
      </c>
      <c r="E57" s="109">
        <v>6</v>
      </c>
      <c r="F57" s="110">
        <v>0</v>
      </c>
      <c r="G57" s="109">
        <v>6</v>
      </c>
      <c r="H57" s="111">
        <v>0.22222222222222221</v>
      </c>
    </row>
    <row r="58" spans="1:11" ht="15">
      <c r="A58" s="108" t="s">
        <v>145</v>
      </c>
      <c r="B58" s="109">
        <v>0</v>
      </c>
      <c r="C58" s="109">
        <v>0</v>
      </c>
      <c r="D58" s="109">
        <v>0</v>
      </c>
      <c r="E58" s="109">
        <v>2</v>
      </c>
      <c r="F58" s="110">
        <v>15</v>
      </c>
      <c r="G58" s="109">
        <v>17</v>
      </c>
      <c r="H58" s="111">
        <v>0.62962962962962965</v>
      </c>
    </row>
    <row r="59" spans="1:11" ht="15">
      <c r="A59" s="108" t="s">
        <v>146</v>
      </c>
      <c r="B59" s="109">
        <v>0</v>
      </c>
      <c r="C59" s="109">
        <v>0</v>
      </c>
      <c r="D59" s="109">
        <v>0</v>
      </c>
      <c r="E59" s="109">
        <v>2</v>
      </c>
      <c r="F59" s="110">
        <v>1</v>
      </c>
      <c r="G59" s="109">
        <v>3</v>
      </c>
      <c r="H59" s="111">
        <v>0.1111111111111111</v>
      </c>
    </row>
    <row r="60" spans="1:11" ht="15">
      <c r="A60" s="115" t="s">
        <v>138</v>
      </c>
      <c r="B60" s="116">
        <v>0</v>
      </c>
      <c r="C60" s="116">
        <v>0</v>
      </c>
      <c r="D60" s="116">
        <v>0</v>
      </c>
      <c r="E60" s="116">
        <v>10</v>
      </c>
      <c r="F60" s="116">
        <v>17</v>
      </c>
      <c r="G60" s="116">
        <v>27</v>
      </c>
      <c r="H60" s="117"/>
    </row>
  </sheetData>
  <mergeCells count="31">
    <mergeCell ref="A39:D39"/>
    <mergeCell ref="A40:D40"/>
    <mergeCell ref="A41:D41"/>
    <mergeCell ref="A42:D42"/>
    <mergeCell ref="A33:D33"/>
    <mergeCell ref="A34:D34"/>
    <mergeCell ref="A35:D35"/>
    <mergeCell ref="A36:D36"/>
    <mergeCell ref="A37:D37"/>
    <mergeCell ref="A38:D38"/>
    <mergeCell ref="A32:D32"/>
    <mergeCell ref="G32:H32"/>
    <mergeCell ref="G20:H25"/>
    <mergeCell ref="I20:J20"/>
    <mergeCell ref="I21:J21"/>
    <mergeCell ref="I22:J22"/>
    <mergeCell ref="I23:J23"/>
    <mergeCell ref="I24:J24"/>
    <mergeCell ref="I25:J25"/>
    <mergeCell ref="G27:H30"/>
    <mergeCell ref="I27:J27"/>
    <mergeCell ref="I28:J28"/>
    <mergeCell ref="I29:J29"/>
    <mergeCell ref="I30:J30"/>
    <mergeCell ref="B19:C19"/>
    <mergeCell ref="G19:K19"/>
    <mergeCell ref="A1:K1"/>
    <mergeCell ref="A2:K2"/>
    <mergeCell ref="A3:K3"/>
    <mergeCell ref="A4:K4"/>
    <mergeCell ref="A5:K5"/>
  </mergeCells>
  <conditionalFormatting sqref="K20:K25">
    <cfRule type="dataBar" priority="7">
      <dataBar>
        <cfvo type="min"/>
        <cfvo type="max"/>
        <color rgb="FF63C384"/>
      </dataBar>
    </cfRule>
  </conditionalFormatting>
  <conditionalFormatting sqref="H13:H14">
    <cfRule type="dataBar" priority="6">
      <dataBar>
        <cfvo type="min"/>
        <cfvo type="max"/>
        <color rgb="FF63C384"/>
      </dataBar>
    </cfRule>
  </conditionalFormatting>
  <conditionalFormatting sqref="K8:K17">
    <cfRule type="dataBar" priority="5">
      <dataBar>
        <cfvo type="min"/>
        <cfvo type="max"/>
        <color rgb="FF63C384"/>
      </dataBar>
    </cfRule>
  </conditionalFormatting>
  <conditionalFormatting sqref="I33:I41">
    <cfRule type="dataBar" priority="4">
      <dataBar>
        <cfvo type="min"/>
        <cfvo type="max"/>
        <color rgb="FF63C384"/>
      </dataBar>
    </cfRule>
  </conditionalFormatting>
  <conditionalFormatting sqref="E33:E41">
    <cfRule type="dataBar" priority="3">
      <dataBar>
        <cfvo type="min"/>
        <cfvo type="max"/>
        <color rgb="FF63C384"/>
      </dataBar>
    </cfRule>
  </conditionalFormatting>
  <conditionalFormatting sqref="C20:C31 D20:E28 D30:E30 D29">
    <cfRule type="dataBar" priority="2">
      <dataBar>
        <cfvo type="min"/>
        <cfvo type="max"/>
        <color rgb="FF63C384"/>
      </dataBar>
    </cfRule>
  </conditionalFormatting>
  <conditionalFormatting sqref="K27:K30 H31">
    <cfRule type="dataBar" priority="1">
      <dataBar>
        <cfvo type="min"/>
        <cfvo type="max"/>
        <color rgb="FF63C384"/>
      </dataBar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showGridLines="0" zoomScale="80" zoomScaleNormal="80" workbookViewId="0">
      <selection sqref="A1:N1"/>
    </sheetView>
  </sheetViews>
  <sheetFormatPr defaultRowHeight="15"/>
  <cols>
    <col min="1" max="1" width="65.42578125" style="18" bestFit="1" customWidth="1"/>
    <col min="2" max="2" width="9.140625" style="16"/>
    <col min="3" max="3" width="11.140625" style="1" customWidth="1"/>
    <col min="4" max="4" width="11.5703125" style="1" customWidth="1"/>
    <col min="5" max="7" width="9.140625" style="1"/>
    <col min="8" max="8" width="9.140625" style="4"/>
    <col min="9" max="9" width="9.140625" style="1" customWidth="1"/>
    <col min="10" max="10" width="2.85546875" style="1" customWidth="1"/>
    <col min="11" max="11" width="10.7109375" style="1" customWidth="1"/>
    <col min="12" max="12" width="10.42578125" style="1" customWidth="1"/>
    <col min="13" max="16384" width="9.140625" style="1"/>
  </cols>
  <sheetData>
    <row r="1" spans="1:14" ht="17.25">
      <c r="A1" s="153" t="s">
        <v>1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</row>
    <row r="2" spans="1:14">
      <c r="A2" s="154" t="s">
        <v>16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</row>
    <row r="3" spans="1:14" ht="18">
      <c r="A3" s="155" t="s">
        <v>2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1:14">
      <c r="A4" s="2"/>
      <c r="B4" s="2"/>
      <c r="C4" s="2"/>
      <c r="D4" s="2"/>
      <c r="E4" s="3"/>
    </row>
    <row r="5" spans="1:14" ht="15.75">
      <c r="A5" s="156" t="s">
        <v>152</v>
      </c>
      <c r="B5" s="157"/>
      <c r="C5" s="157"/>
      <c r="D5" s="157"/>
      <c r="E5" s="157"/>
      <c r="F5" s="157"/>
      <c r="G5" s="157"/>
      <c r="H5" s="157"/>
      <c r="I5" s="158"/>
      <c r="K5" s="159" t="s">
        <v>3</v>
      </c>
      <c r="L5" s="160"/>
      <c r="M5" s="160"/>
      <c r="N5" s="161"/>
    </row>
    <row r="7" spans="1:14" ht="45">
      <c r="A7" s="5" t="s">
        <v>0</v>
      </c>
      <c r="B7" s="6" t="s">
        <v>4</v>
      </c>
      <c r="C7" s="6" t="s">
        <v>5</v>
      </c>
      <c r="D7" s="6" t="s">
        <v>6</v>
      </c>
      <c r="E7" s="6" t="s">
        <v>7</v>
      </c>
      <c r="F7" s="6" t="s">
        <v>8</v>
      </c>
      <c r="G7" s="6" t="s">
        <v>9</v>
      </c>
      <c r="H7" s="5" t="s">
        <v>10</v>
      </c>
      <c r="I7" s="5" t="s">
        <v>11</v>
      </c>
      <c r="K7" s="6" t="s">
        <v>5</v>
      </c>
      <c r="L7" s="6" t="s">
        <v>6</v>
      </c>
      <c r="M7" s="5" t="s">
        <v>10</v>
      </c>
      <c r="N7" s="5" t="s">
        <v>11</v>
      </c>
    </row>
    <row r="8" spans="1:14">
      <c r="A8" s="7" t="s">
        <v>18</v>
      </c>
      <c r="B8" s="8">
        <v>37</v>
      </c>
      <c r="C8" s="9">
        <v>257</v>
      </c>
      <c r="D8" s="9">
        <v>1813</v>
      </c>
      <c r="E8" s="8">
        <v>23</v>
      </c>
      <c r="F8" s="8">
        <v>64</v>
      </c>
      <c r="G8" s="8">
        <v>0</v>
      </c>
      <c r="H8" s="8">
        <f>SUM(B8:G8)</f>
        <v>2194</v>
      </c>
      <c r="I8" s="10">
        <f t="shared" ref="I8:I50" si="0">H8/$H$51</f>
        <v>0.47998249835922119</v>
      </c>
      <c r="K8" s="9">
        <f t="shared" ref="K8:L8" si="1">C8</f>
        <v>257</v>
      </c>
      <c r="L8" s="9">
        <f t="shared" si="1"/>
        <v>1813</v>
      </c>
      <c r="M8" s="8">
        <f t="shared" ref="M8" si="2">SUM(K8:L8)</f>
        <v>2070</v>
      </c>
      <c r="N8" s="10">
        <f t="shared" ref="N8:N50" si="3">M8/$M$51</f>
        <v>0.47794966520434079</v>
      </c>
    </row>
    <row r="9" spans="1:14">
      <c r="A9" s="7" t="s">
        <v>19</v>
      </c>
      <c r="B9" s="8">
        <v>26</v>
      </c>
      <c r="C9" s="9">
        <v>216</v>
      </c>
      <c r="D9" s="9">
        <v>1279</v>
      </c>
      <c r="E9" s="8">
        <v>7</v>
      </c>
      <c r="F9" s="8">
        <v>35</v>
      </c>
      <c r="G9" s="8">
        <v>0</v>
      </c>
      <c r="H9" s="8">
        <f>SUM(B9:G9)</f>
        <v>1563</v>
      </c>
      <c r="I9" s="10">
        <f t="shared" si="0"/>
        <v>0.34193830671625464</v>
      </c>
      <c r="K9" s="9">
        <f t="shared" ref="K9:K50" si="4">C9</f>
        <v>216</v>
      </c>
      <c r="L9" s="9">
        <f t="shared" ref="L9:L50" si="5">D9</f>
        <v>1279</v>
      </c>
      <c r="M9" s="8">
        <f t="shared" ref="M9:M50" si="6">SUM(K9:L9)</f>
        <v>1495</v>
      </c>
      <c r="N9" s="10">
        <f t="shared" si="3"/>
        <v>0.34518586931424611</v>
      </c>
    </row>
    <row r="10" spans="1:14">
      <c r="A10" s="7" t="s">
        <v>20</v>
      </c>
      <c r="B10" s="8">
        <v>2</v>
      </c>
      <c r="C10" s="9">
        <v>20</v>
      </c>
      <c r="D10" s="9">
        <v>104</v>
      </c>
      <c r="E10" s="8"/>
      <c r="F10" s="8">
        <v>5</v>
      </c>
      <c r="G10" s="8">
        <v>0</v>
      </c>
      <c r="H10" s="8">
        <f>SUM(B10:G10)</f>
        <v>131</v>
      </c>
      <c r="I10" s="10">
        <f t="shared" si="0"/>
        <v>2.8658936775322687E-2</v>
      </c>
      <c r="K10" s="9">
        <f t="shared" si="4"/>
        <v>20</v>
      </c>
      <c r="L10" s="9">
        <f t="shared" si="5"/>
        <v>104</v>
      </c>
      <c r="M10" s="8">
        <f t="shared" si="6"/>
        <v>124</v>
      </c>
      <c r="N10" s="10">
        <f t="shared" si="3"/>
        <v>2.86308012006465E-2</v>
      </c>
    </row>
    <row r="11" spans="1:14">
      <c r="A11" s="7" t="s">
        <v>21</v>
      </c>
      <c r="B11" s="8"/>
      <c r="C11" s="9">
        <v>11</v>
      </c>
      <c r="D11" s="9">
        <v>80</v>
      </c>
      <c r="E11" s="8">
        <v>3</v>
      </c>
      <c r="F11" s="8">
        <v>6</v>
      </c>
      <c r="G11" s="8">
        <v>0</v>
      </c>
      <c r="H11" s="8">
        <f>SUM(B11:G11)</f>
        <v>100</v>
      </c>
      <c r="I11" s="10">
        <f t="shared" si="0"/>
        <v>2.1877050973528767E-2</v>
      </c>
      <c r="K11" s="9">
        <f t="shared" si="4"/>
        <v>11</v>
      </c>
      <c r="L11" s="9">
        <f t="shared" si="5"/>
        <v>80</v>
      </c>
      <c r="M11" s="8">
        <f t="shared" si="6"/>
        <v>91</v>
      </c>
      <c r="N11" s="10">
        <f t="shared" si="3"/>
        <v>2.1011313784345415E-2</v>
      </c>
    </row>
    <row r="12" spans="1:14">
      <c r="A12" s="7" t="s">
        <v>23</v>
      </c>
      <c r="B12" s="8"/>
      <c r="C12" s="9">
        <v>5</v>
      </c>
      <c r="D12" s="9">
        <v>63</v>
      </c>
      <c r="E12" s="8"/>
      <c r="F12" s="8"/>
      <c r="G12" s="8">
        <v>0</v>
      </c>
      <c r="H12" s="8">
        <f>SUM(B12:G12)</f>
        <v>68</v>
      </c>
      <c r="I12" s="10">
        <f t="shared" si="0"/>
        <v>1.4876394661999562E-2</v>
      </c>
      <c r="K12" s="9">
        <f t="shared" si="4"/>
        <v>5</v>
      </c>
      <c r="L12" s="9">
        <f t="shared" si="5"/>
        <v>63</v>
      </c>
      <c r="M12" s="8">
        <f t="shared" si="6"/>
        <v>68</v>
      </c>
      <c r="N12" s="10">
        <f t="shared" si="3"/>
        <v>1.5700761948741631E-2</v>
      </c>
    </row>
    <row r="13" spans="1:14">
      <c r="A13" s="7" t="s">
        <v>24</v>
      </c>
      <c r="B13" s="8"/>
      <c r="C13" s="9">
        <v>2</v>
      </c>
      <c r="D13" s="9">
        <v>53</v>
      </c>
      <c r="E13" s="8"/>
      <c r="F13" s="8">
        <v>4</v>
      </c>
      <c r="G13" s="8">
        <v>0</v>
      </c>
      <c r="H13" s="8">
        <f>SUM(B13:G13)</f>
        <v>59</v>
      </c>
      <c r="I13" s="10">
        <f t="shared" si="0"/>
        <v>1.2907460074381974E-2</v>
      </c>
      <c r="K13" s="9">
        <f t="shared" si="4"/>
        <v>2</v>
      </c>
      <c r="L13" s="9">
        <f t="shared" si="5"/>
        <v>53</v>
      </c>
      <c r="M13" s="8">
        <f t="shared" si="6"/>
        <v>55</v>
      </c>
      <c r="N13" s="10">
        <f t="shared" si="3"/>
        <v>1.2699145693835142E-2</v>
      </c>
    </row>
    <row r="14" spans="1:14">
      <c r="A14" s="7" t="s">
        <v>22</v>
      </c>
      <c r="B14" s="8"/>
      <c r="C14" s="9">
        <v>5</v>
      </c>
      <c r="D14" s="9">
        <v>50</v>
      </c>
      <c r="E14" s="8">
        <v>2</v>
      </c>
      <c r="F14" s="8"/>
      <c r="G14" s="8">
        <v>0</v>
      </c>
      <c r="H14" s="8">
        <f>SUM(B14:G14)</f>
        <v>57</v>
      </c>
      <c r="I14" s="10">
        <f t="shared" si="0"/>
        <v>1.2469919054911398E-2</v>
      </c>
      <c r="K14" s="9">
        <f t="shared" si="4"/>
        <v>5</v>
      </c>
      <c r="L14" s="9">
        <f t="shared" si="5"/>
        <v>50</v>
      </c>
      <c r="M14" s="8">
        <f t="shared" si="6"/>
        <v>55</v>
      </c>
      <c r="N14" s="10">
        <f t="shared" si="3"/>
        <v>1.2699145693835142E-2</v>
      </c>
    </row>
    <row r="15" spans="1:14">
      <c r="A15" s="7" t="s">
        <v>25</v>
      </c>
      <c r="B15" s="8">
        <v>1</v>
      </c>
      <c r="C15" s="9">
        <v>3</v>
      </c>
      <c r="D15" s="9">
        <v>42</v>
      </c>
      <c r="E15" s="8"/>
      <c r="F15" s="8">
        <v>2</v>
      </c>
      <c r="G15" s="8">
        <v>0</v>
      </c>
      <c r="H15" s="8">
        <f>SUM(B15:G15)</f>
        <v>48</v>
      </c>
      <c r="I15" s="10">
        <f t="shared" si="0"/>
        <v>1.0500984467293809E-2</v>
      </c>
      <c r="K15" s="9">
        <f t="shared" ref="K15:K16" si="7">C15</f>
        <v>3</v>
      </c>
      <c r="L15" s="9">
        <f t="shared" ref="L15:L16" si="8">D15</f>
        <v>42</v>
      </c>
      <c r="M15" s="8">
        <f t="shared" ref="M15:M16" si="9">SUM(K15:L15)</f>
        <v>45</v>
      </c>
      <c r="N15" s="10">
        <f t="shared" si="3"/>
        <v>1.0390210113137843E-2</v>
      </c>
    </row>
    <row r="16" spans="1:14">
      <c r="A16" s="7" t="s">
        <v>26</v>
      </c>
      <c r="B16" s="8"/>
      <c r="C16" s="9">
        <v>2</v>
      </c>
      <c r="D16" s="9">
        <v>41</v>
      </c>
      <c r="E16" s="8"/>
      <c r="F16" s="8"/>
      <c r="G16" s="8">
        <v>0</v>
      </c>
      <c r="H16" s="8">
        <f>SUM(B16:G16)</f>
        <v>43</v>
      </c>
      <c r="I16" s="10">
        <f t="shared" si="0"/>
        <v>9.4071319186173705E-3</v>
      </c>
      <c r="K16" s="9">
        <f t="shared" si="7"/>
        <v>2</v>
      </c>
      <c r="L16" s="9">
        <f t="shared" si="8"/>
        <v>41</v>
      </c>
      <c r="M16" s="8">
        <f t="shared" si="9"/>
        <v>43</v>
      </c>
      <c r="N16" s="10">
        <f t="shared" si="3"/>
        <v>9.9284229969983841E-3</v>
      </c>
    </row>
    <row r="17" spans="1:14">
      <c r="A17" s="7" t="s">
        <v>27</v>
      </c>
      <c r="B17" s="8">
        <v>1</v>
      </c>
      <c r="C17" s="9">
        <v>8</v>
      </c>
      <c r="D17" s="9">
        <v>32</v>
      </c>
      <c r="E17" s="8"/>
      <c r="F17" s="8">
        <v>1</v>
      </c>
      <c r="G17" s="8">
        <v>0</v>
      </c>
      <c r="H17" s="8">
        <f>SUM(B17:G17)</f>
        <v>42</v>
      </c>
      <c r="I17" s="10">
        <f t="shared" si="0"/>
        <v>9.1883614088820835E-3</v>
      </c>
      <c r="K17" s="9">
        <f t="shared" si="4"/>
        <v>8</v>
      </c>
      <c r="L17" s="9">
        <f t="shared" si="5"/>
        <v>32</v>
      </c>
      <c r="M17" s="8">
        <f t="shared" si="6"/>
        <v>40</v>
      </c>
      <c r="N17" s="10">
        <f t="shared" si="3"/>
        <v>9.2357423227891946E-3</v>
      </c>
    </row>
    <row r="18" spans="1:14">
      <c r="A18" s="7" t="s">
        <v>28</v>
      </c>
      <c r="B18" s="8"/>
      <c r="C18" s="9">
        <v>5</v>
      </c>
      <c r="D18" s="9">
        <v>33</v>
      </c>
      <c r="E18" s="8"/>
      <c r="F18" s="8">
        <v>3</v>
      </c>
      <c r="G18" s="8">
        <v>0</v>
      </c>
      <c r="H18" s="8">
        <f>SUM(B18:G18)</f>
        <v>41</v>
      </c>
      <c r="I18" s="10">
        <f t="shared" si="0"/>
        <v>8.9695908991467947E-3</v>
      </c>
      <c r="K18" s="9">
        <f t="shared" si="4"/>
        <v>5</v>
      </c>
      <c r="L18" s="9">
        <f t="shared" si="5"/>
        <v>33</v>
      </c>
      <c r="M18" s="8">
        <f t="shared" si="6"/>
        <v>38</v>
      </c>
      <c r="N18" s="10">
        <f t="shared" si="3"/>
        <v>8.7739552066497337E-3</v>
      </c>
    </row>
    <row r="19" spans="1:14">
      <c r="A19" s="7" t="s">
        <v>29</v>
      </c>
      <c r="B19" s="8">
        <v>1</v>
      </c>
      <c r="C19" s="9">
        <v>6</v>
      </c>
      <c r="D19" s="9">
        <v>27</v>
      </c>
      <c r="E19" s="8"/>
      <c r="F19" s="8"/>
      <c r="G19" s="8">
        <v>0</v>
      </c>
      <c r="H19" s="8">
        <f>SUM(B19:G19)</f>
        <v>34</v>
      </c>
      <c r="I19" s="10">
        <f t="shared" si="0"/>
        <v>7.4381973309997811E-3</v>
      </c>
      <c r="K19" s="9">
        <f t="shared" si="4"/>
        <v>6</v>
      </c>
      <c r="L19" s="9">
        <f t="shared" si="5"/>
        <v>27</v>
      </c>
      <c r="M19" s="8">
        <f t="shared" si="6"/>
        <v>33</v>
      </c>
      <c r="N19" s="10">
        <f t="shared" si="3"/>
        <v>7.6194874163010851E-3</v>
      </c>
    </row>
    <row r="20" spans="1:14">
      <c r="A20" s="7" t="s">
        <v>30</v>
      </c>
      <c r="B20" s="8"/>
      <c r="C20" s="9"/>
      <c r="D20" s="9">
        <v>23</v>
      </c>
      <c r="E20" s="8"/>
      <c r="F20" s="8">
        <v>2</v>
      </c>
      <c r="G20" s="8">
        <v>0</v>
      </c>
      <c r="H20" s="8">
        <f>SUM(B20:G20)</f>
        <v>25</v>
      </c>
      <c r="I20" s="10">
        <f t="shared" si="0"/>
        <v>5.4692627433821916E-3</v>
      </c>
      <c r="K20" s="9">
        <f t="shared" si="4"/>
        <v>0</v>
      </c>
      <c r="L20" s="9">
        <f t="shared" si="5"/>
        <v>23</v>
      </c>
      <c r="M20" s="8">
        <f t="shared" si="6"/>
        <v>23</v>
      </c>
      <c r="N20" s="10">
        <f t="shared" si="3"/>
        <v>5.3105518356037868E-3</v>
      </c>
    </row>
    <row r="21" spans="1:14">
      <c r="A21" s="7" t="s">
        <v>31</v>
      </c>
      <c r="B21" s="8">
        <v>1</v>
      </c>
      <c r="C21" s="9">
        <v>2</v>
      </c>
      <c r="D21" s="9">
        <v>15</v>
      </c>
      <c r="E21" s="8"/>
      <c r="F21" s="8">
        <v>1</v>
      </c>
      <c r="G21" s="8">
        <v>0</v>
      </c>
      <c r="H21" s="8">
        <f>SUM(B21:G21)</f>
        <v>19</v>
      </c>
      <c r="I21" s="10">
        <f t="shared" si="0"/>
        <v>4.1566396849704659E-3</v>
      </c>
      <c r="K21" s="9">
        <f t="shared" si="4"/>
        <v>2</v>
      </c>
      <c r="L21" s="9">
        <f t="shared" si="5"/>
        <v>15</v>
      </c>
      <c r="M21" s="8">
        <f t="shared" si="6"/>
        <v>17</v>
      </c>
      <c r="N21" s="10">
        <f t="shared" si="3"/>
        <v>3.9251904871854077E-3</v>
      </c>
    </row>
    <row r="22" spans="1:14">
      <c r="A22" s="7" t="s">
        <v>32</v>
      </c>
      <c r="B22" s="8"/>
      <c r="C22" s="9">
        <v>2</v>
      </c>
      <c r="D22" s="9">
        <v>16</v>
      </c>
      <c r="E22" s="8"/>
      <c r="F22" s="8"/>
      <c r="G22" s="8">
        <v>0</v>
      </c>
      <c r="H22" s="8">
        <f>SUM(B22:G22)</f>
        <v>18</v>
      </c>
      <c r="I22" s="10">
        <f t="shared" si="0"/>
        <v>3.937869175235178E-3</v>
      </c>
      <c r="K22" s="9">
        <f t="shared" si="4"/>
        <v>2</v>
      </c>
      <c r="L22" s="9">
        <f t="shared" si="5"/>
        <v>16</v>
      </c>
      <c r="M22" s="8">
        <f t="shared" si="6"/>
        <v>18</v>
      </c>
      <c r="N22" s="10">
        <f t="shared" si="3"/>
        <v>4.1560840452551373E-3</v>
      </c>
    </row>
    <row r="23" spans="1:14">
      <c r="A23" s="7" t="s">
        <v>33</v>
      </c>
      <c r="B23" s="8"/>
      <c r="C23" s="9">
        <v>4</v>
      </c>
      <c r="D23" s="9">
        <v>10</v>
      </c>
      <c r="E23" s="8"/>
      <c r="F23" s="8">
        <v>1</v>
      </c>
      <c r="G23" s="8">
        <v>0</v>
      </c>
      <c r="H23" s="8">
        <f>SUM(B23:G23)</f>
        <v>15</v>
      </c>
      <c r="I23" s="10">
        <f t="shared" si="0"/>
        <v>3.2815576460293152E-3</v>
      </c>
      <c r="K23" s="9">
        <f t="shared" si="4"/>
        <v>4</v>
      </c>
      <c r="L23" s="9">
        <f t="shared" si="5"/>
        <v>10</v>
      </c>
      <c r="M23" s="8">
        <f t="shared" si="6"/>
        <v>14</v>
      </c>
      <c r="N23" s="10">
        <f t="shared" si="3"/>
        <v>3.2325098129762178E-3</v>
      </c>
    </row>
    <row r="24" spans="1:14">
      <c r="A24" s="7" t="s">
        <v>35</v>
      </c>
      <c r="B24" s="8"/>
      <c r="C24" s="9">
        <v>5</v>
      </c>
      <c r="D24" s="9">
        <v>9</v>
      </c>
      <c r="E24" s="8"/>
      <c r="F24" s="8">
        <v>1</v>
      </c>
      <c r="G24" s="8">
        <v>0</v>
      </c>
      <c r="H24" s="8">
        <f>SUM(B24:G24)</f>
        <v>15</v>
      </c>
      <c r="I24" s="10">
        <f t="shared" si="0"/>
        <v>3.2815576460293152E-3</v>
      </c>
      <c r="K24" s="9">
        <f t="shared" si="4"/>
        <v>5</v>
      </c>
      <c r="L24" s="9">
        <f t="shared" si="5"/>
        <v>9</v>
      </c>
      <c r="M24" s="8">
        <f t="shared" si="6"/>
        <v>14</v>
      </c>
      <c r="N24" s="10">
        <f t="shared" si="3"/>
        <v>3.2325098129762178E-3</v>
      </c>
    </row>
    <row r="25" spans="1:14">
      <c r="A25" s="7" t="s">
        <v>34</v>
      </c>
      <c r="B25" s="8"/>
      <c r="C25" s="9"/>
      <c r="D25" s="9">
        <v>12</v>
      </c>
      <c r="E25" s="8"/>
      <c r="F25" s="8"/>
      <c r="G25" s="8">
        <v>0</v>
      </c>
      <c r="H25" s="8">
        <f>SUM(B25:G25)</f>
        <v>12</v>
      </c>
      <c r="I25" s="10">
        <f t="shared" si="0"/>
        <v>2.6252461168234523E-3</v>
      </c>
      <c r="K25" s="9">
        <f t="shared" si="4"/>
        <v>0</v>
      </c>
      <c r="L25" s="9">
        <f t="shared" si="5"/>
        <v>12</v>
      </c>
      <c r="M25" s="8">
        <f t="shared" si="6"/>
        <v>12</v>
      </c>
      <c r="N25" s="10">
        <f t="shared" si="3"/>
        <v>2.7707226968367582E-3</v>
      </c>
    </row>
    <row r="26" spans="1:14">
      <c r="A26" s="7" t="s">
        <v>36</v>
      </c>
      <c r="B26" s="8"/>
      <c r="C26" s="9">
        <v>1</v>
      </c>
      <c r="D26" s="9">
        <v>10</v>
      </c>
      <c r="E26" s="8"/>
      <c r="F26" s="8"/>
      <c r="G26" s="8">
        <v>0</v>
      </c>
      <c r="H26" s="8">
        <f>SUM(B26:G26)</f>
        <v>11</v>
      </c>
      <c r="I26" s="10">
        <f t="shared" si="0"/>
        <v>2.4064756070881644E-3</v>
      </c>
      <c r="K26" s="9">
        <f t="shared" si="4"/>
        <v>1</v>
      </c>
      <c r="L26" s="9">
        <f t="shared" si="5"/>
        <v>10</v>
      </c>
      <c r="M26" s="8">
        <f t="shared" si="6"/>
        <v>11</v>
      </c>
      <c r="N26" s="10">
        <f t="shared" si="3"/>
        <v>2.5398291387670282E-3</v>
      </c>
    </row>
    <row r="27" spans="1:14">
      <c r="A27" s="7" t="s">
        <v>37</v>
      </c>
      <c r="B27" s="8"/>
      <c r="C27" s="9"/>
      <c r="D27" s="9">
        <v>8</v>
      </c>
      <c r="E27" s="8"/>
      <c r="F27" s="8"/>
      <c r="G27" s="8">
        <v>0</v>
      </c>
      <c r="H27" s="8">
        <f>SUM(B27:G27)</f>
        <v>8</v>
      </c>
      <c r="I27" s="10">
        <f t="shared" si="0"/>
        <v>1.7501640778823015E-3</v>
      </c>
      <c r="K27" s="9">
        <f t="shared" si="4"/>
        <v>0</v>
      </c>
      <c r="L27" s="9">
        <f t="shared" si="5"/>
        <v>8</v>
      </c>
      <c r="M27" s="8">
        <f t="shared" si="6"/>
        <v>8</v>
      </c>
      <c r="N27" s="10">
        <f t="shared" si="3"/>
        <v>1.8471484645578389E-3</v>
      </c>
    </row>
    <row r="28" spans="1:14">
      <c r="A28" s="7" t="s">
        <v>39</v>
      </c>
      <c r="B28" s="8"/>
      <c r="C28" s="9">
        <v>5</v>
      </c>
      <c r="D28" s="9">
        <v>3</v>
      </c>
      <c r="E28" s="8"/>
      <c r="F28" s="8"/>
      <c r="G28" s="8">
        <v>0</v>
      </c>
      <c r="H28" s="8">
        <f>SUM(B28:G28)</f>
        <v>8</v>
      </c>
      <c r="I28" s="10">
        <f t="shared" si="0"/>
        <v>1.7501640778823015E-3</v>
      </c>
      <c r="K28" s="9">
        <f t="shared" si="4"/>
        <v>5</v>
      </c>
      <c r="L28" s="9">
        <f t="shared" si="5"/>
        <v>3</v>
      </c>
      <c r="M28" s="8">
        <f t="shared" si="6"/>
        <v>8</v>
      </c>
      <c r="N28" s="10">
        <f t="shared" si="3"/>
        <v>1.8471484645578389E-3</v>
      </c>
    </row>
    <row r="29" spans="1:14">
      <c r="A29" s="7" t="s">
        <v>38</v>
      </c>
      <c r="B29" s="8"/>
      <c r="C29" s="9"/>
      <c r="D29" s="9">
        <v>6</v>
      </c>
      <c r="E29" s="8"/>
      <c r="F29" s="8"/>
      <c r="G29" s="8">
        <v>0</v>
      </c>
      <c r="H29" s="8">
        <f>SUM(B29:G29)</f>
        <v>6</v>
      </c>
      <c r="I29" s="10">
        <f t="shared" si="0"/>
        <v>1.3126230584117262E-3</v>
      </c>
      <c r="K29" s="9">
        <f t="shared" si="4"/>
        <v>0</v>
      </c>
      <c r="L29" s="9">
        <f t="shared" si="5"/>
        <v>6</v>
      </c>
      <c r="M29" s="8">
        <f t="shared" si="6"/>
        <v>6</v>
      </c>
      <c r="N29" s="10">
        <f t="shared" si="3"/>
        <v>1.3853613484183791E-3</v>
      </c>
    </row>
    <row r="30" spans="1:14">
      <c r="A30" s="7" t="s">
        <v>44</v>
      </c>
      <c r="B30" s="8"/>
      <c r="C30" s="9"/>
      <c r="D30" s="9">
        <v>3</v>
      </c>
      <c r="E30" s="8">
        <v>1</v>
      </c>
      <c r="F30" s="8">
        <v>1</v>
      </c>
      <c r="G30" s="8">
        <v>0</v>
      </c>
      <c r="H30" s="8">
        <f>SUM(B30:G30)</f>
        <v>5</v>
      </c>
      <c r="I30" s="10">
        <f t="shared" si="0"/>
        <v>1.0938525486764385E-3</v>
      </c>
      <c r="K30" s="9">
        <f t="shared" si="4"/>
        <v>0</v>
      </c>
      <c r="L30" s="9">
        <f t="shared" si="5"/>
        <v>3</v>
      </c>
      <c r="M30" s="8">
        <f t="shared" si="6"/>
        <v>3</v>
      </c>
      <c r="N30" s="10">
        <f t="shared" si="3"/>
        <v>6.9268067420918955E-4</v>
      </c>
    </row>
    <row r="31" spans="1:14">
      <c r="A31" s="7" t="s">
        <v>45</v>
      </c>
      <c r="B31" s="8"/>
      <c r="C31" s="9">
        <v>1</v>
      </c>
      <c r="D31" s="9">
        <v>4</v>
      </c>
      <c r="E31" s="8"/>
      <c r="F31" s="8"/>
      <c r="G31" s="8">
        <v>0</v>
      </c>
      <c r="H31" s="8">
        <f>SUM(B31:G31)</f>
        <v>5</v>
      </c>
      <c r="I31" s="10">
        <f t="shared" si="0"/>
        <v>1.0938525486764385E-3</v>
      </c>
      <c r="K31" s="9">
        <f t="shared" si="4"/>
        <v>1</v>
      </c>
      <c r="L31" s="9">
        <f t="shared" si="5"/>
        <v>4</v>
      </c>
      <c r="M31" s="8">
        <f t="shared" si="6"/>
        <v>5</v>
      </c>
      <c r="N31" s="10">
        <f t="shared" si="3"/>
        <v>1.1544677903486493E-3</v>
      </c>
    </row>
    <row r="32" spans="1:14">
      <c r="A32" s="7" t="s">
        <v>49</v>
      </c>
      <c r="B32" s="8"/>
      <c r="C32" s="9">
        <v>1</v>
      </c>
      <c r="D32" s="9"/>
      <c r="E32" s="8">
        <v>1</v>
      </c>
      <c r="F32" s="8">
        <v>2</v>
      </c>
      <c r="G32" s="8">
        <v>0</v>
      </c>
      <c r="H32" s="8">
        <f>SUM(B32:G32)</f>
        <v>4</v>
      </c>
      <c r="I32" s="10">
        <f t="shared" si="0"/>
        <v>8.7508203894115077E-4</v>
      </c>
      <c r="K32" s="9">
        <f t="shared" si="4"/>
        <v>1</v>
      </c>
      <c r="L32" s="9">
        <f t="shared" si="5"/>
        <v>0</v>
      </c>
      <c r="M32" s="8">
        <f t="shared" si="6"/>
        <v>1</v>
      </c>
      <c r="N32" s="10">
        <f t="shared" si="3"/>
        <v>2.3089355806972986E-4</v>
      </c>
    </row>
    <row r="33" spans="1:14">
      <c r="A33" s="7" t="s">
        <v>41</v>
      </c>
      <c r="B33" s="8"/>
      <c r="C33" s="9"/>
      <c r="D33" s="9">
        <v>4</v>
      </c>
      <c r="E33" s="8"/>
      <c r="F33" s="8"/>
      <c r="G33" s="8">
        <v>0</v>
      </c>
      <c r="H33" s="8">
        <f>SUM(B33:G33)</f>
        <v>4</v>
      </c>
      <c r="I33" s="10">
        <f t="shared" si="0"/>
        <v>8.7508203894115077E-4</v>
      </c>
      <c r="K33" s="9">
        <f t="shared" si="4"/>
        <v>0</v>
      </c>
      <c r="L33" s="9">
        <f t="shared" si="5"/>
        <v>4</v>
      </c>
      <c r="M33" s="8">
        <f t="shared" si="6"/>
        <v>4</v>
      </c>
      <c r="N33" s="10">
        <f t="shared" si="3"/>
        <v>9.2357423227891944E-4</v>
      </c>
    </row>
    <row r="34" spans="1:14">
      <c r="A34" s="7" t="s">
        <v>59</v>
      </c>
      <c r="B34" s="8"/>
      <c r="C34" s="9"/>
      <c r="D34" s="9"/>
      <c r="E34" s="8">
        <v>3</v>
      </c>
      <c r="F34" s="8"/>
      <c r="G34" s="8">
        <v>0</v>
      </c>
      <c r="H34" s="8">
        <f>SUM(B34:G34)</f>
        <v>3</v>
      </c>
      <c r="I34" s="10">
        <f t="shared" si="0"/>
        <v>6.5631152920586308E-4</v>
      </c>
      <c r="K34" s="9">
        <f t="shared" si="4"/>
        <v>0</v>
      </c>
      <c r="L34" s="9">
        <f t="shared" si="5"/>
        <v>0</v>
      </c>
      <c r="M34" s="8">
        <f t="shared" si="6"/>
        <v>0</v>
      </c>
      <c r="N34" s="10">
        <f t="shared" si="3"/>
        <v>0</v>
      </c>
    </row>
    <row r="35" spans="1:14">
      <c r="A35" s="7" t="s">
        <v>51</v>
      </c>
      <c r="B35" s="8"/>
      <c r="C35" s="9"/>
      <c r="D35" s="9">
        <v>3</v>
      </c>
      <c r="E35" s="8"/>
      <c r="F35" s="8"/>
      <c r="G35" s="8">
        <v>0</v>
      </c>
      <c r="H35" s="8">
        <f>SUM(B35:G35)</f>
        <v>3</v>
      </c>
      <c r="I35" s="10">
        <f t="shared" si="0"/>
        <v>6.5631152920586308E-4</v>
      </c>
      <c r="K35" s="9">
        <f t="shared" si="4"/>
        <v>0</v>
      </c>
      <c r="L35" s="9">
        <f t="shared" si="5"/>
        <v>3</v>
      </c>
      <c r="M35" s="8">
        <f t="shared" si="6"/>
        <v>3</v>
      </c>
      <c r="N35" s="10">
        <f t="shared" si="3"/>
        <v>6.9268067420918955E-4</v>
      </c>
    </row>
    <row r="36" spans="1:14">
      <c r="A36" s="7" t="s">
        <v>40</v>
      </c>
      <c r="B36" s="8"/>
      <c r="C36" s="9">
        <v>2</v>
      </c>
      <c r="D36" s="9"/>
      <c r="E36" s="8"/>
      <c r="F36" s="8">
        <v>1</v>
      </c>
      <c r="G36" s="8">
        <v>0</v>
      </c>
      <c r="H36" s="8">
        <f>SUM(B36:G36)</f>
        <v>3</v>
      </c>
      <c r="I36" s="10">
        <f t="shared" si="0"/>
        <v>6.5631152920586308E-4</v>
      </c>
      <c r="K36" s="9">
        <f t="shared" si="4"/>
        <v>2</v>
      </c>
      <c r="L36" s="9">
        <f t="shared" si="5"/>
        <v>0</v>
      </c>
      <c r="M36" s="8">
        <f t="shared" si="6"/>
        <v>2</v>
      </c>
      <c r="N36" s="10">
        <f t="shared" si="3"/>
        <v>4.6178711613945972E-4</v>
      </c>
    </row>
    <row r="37" spans="1:14">
      <c r="A37" s="7" t="s">
        <v>50</v>
      </c>
      <c r="B37" s="8"/>
      <c r="C37" s="9">
        <v>1</v>
      </c>
      <c r="D37" s="9">
        <v>2</v>
      </c>
      <c r="E37" s="8"/>
      <c r="F37" s="8"/>
      <c r="G37" s="8">
        <v>0</v>
      </c>
      <c r="H37" s="8">
        <f>SUM(B37:G37)</f>
        <v>3</v>
      </c>
      <c r="I37" s="10">
        <f t="shared" si="0"/>
        <v>6.5631152920586308E-4</v>
      </c>
      <c r="K37" s="9">
        <f t="shared" si="4"/>
        <v>1</v>
      </c>
      <c r="L37" s="9">
        <f t="shared" si="5"/>
        <v>2</v>
      </c>
      <c r="M37" s="8">
        <f t="shared" si="6"/>
        <v>3</v>
      </c>
      <c r="N37" s="10">
        <f t="shared" si="3"/>
        <v>6.9268067420918955E-4</v>
      </c>
    </row>
    <row r="38" spans="1:14">
      <c r="A38" s="7" t="s">
        <v>43</v>
      </c>
      <c r="B38" s="8"/>
      <c r="C38" s="9"/>
      <c r="D38" s="9">
        <v>3</v>
      </c>
      <c r="E38" s="8"/>
      <c r="F38" s="8"/>
      <c r="G38" s="8">
        <v>0</v>
      </c>
      <c r="H38" s="8">
        <f>SUM(B38:G38)</f>
        <v>3</v>
      </c>
      <c r="I38" s="10">
        <f t="shared" si="0"/>
        <v>6.5631152920586308E-4</v>
      </c>
      <c r="K38" s="9">
        <f t="shared" si="4"/>
        <v>0</v>
      </c>
      <c r="L38" s="9">
        <f t="shared" si="5"/>
        <v>3</v>
      </c>
      <c r="M38" s="8">
        <f t="shared" si="6"/>
        <v>3</v>
      </c>
      <c r="N38" s="10">
        <f t="shared" si="3"/>
        <v>6.9268067420918955E-4</v>
      </c>
    </row>
    <row r="39" spans="1:14">
      <c r="A39" s="7" t="s">
        <v>48</v>
      </c>
      <c r="B39" s="8"/>
      <c r="C39" s="9"/>
      <c r="D39" s="9">
        <v>3</v>
      </c>
      <c r="E39" s="8"/>
      <c r="F39" s="8"/>
      <c r="G39" s="8">
        <v>0</v>
      </c>
      <c r="H39" s="8">
        <f>SUM(B39:G39)</f>
        <v>3</v>
      </c>
      <c r="I39" s="10">
        <f t="shared" si="0"/>
        <v>6.5631152920586308E-4</v>
      </c>
      <c r="K39" s="9">
        <f t="shared" si="4"/>
        <v>0</v>
      </c>
      <c r="L39" s="9">
        <f t="shared" si="5"/>
        <v>3</v>
      </c>
      <c r="M39" s="8">
        <f t="shared" si="6"/>
        <v>3</v>
      </c>
      <c r="N39" s="10">
        <f t="shared" si="3"/>
        <v>6.9268067420918955E-4</v>
      </c>
    </row>
    <row r="40" spans="1:14">
      <c r="A40" s="7" t="s">
        <v>46</v>
      </c>
      <c r="B40" s="8"/>
      <c r="C40" s="9"/>
      <c r="D40" s="9">
        <v>1</v>
      </c>
      <c r="E40" s="8"/>
      <c r="F40" s="8">
        <v>1</v>
      </c>
      <c r="G40" s="8">
        <v>0</v>
      </c>
      <c r="H40" s="8">
        <f>SUM(B40:G40)</f>
        <v>2</v>
      </c>
      <c r="I40" s="10">
        <f t="shared" si="0"/>
        <v>4.3754101947057538E-4</v>
      </c>
      <c r="K40" s="9">
        <f t="shared" si="4"/>
        <v>0</v>
      </c>
      <c r="L40" s="9">
        <f t="shared" si="5"/>
        <v>1</v>
      </c>
      <c r="M40" s="8">
        <f t="shared" si="6"/>
        <v>1</v>
      </c>
      <c r="N40" s="10">
        <f t="shared" si="3"/>
        <v>2.3089355806972986E-4</v>
      </c>
    </row>
    <row r="41" spans="1:14">
      <c r="A41" s="7" t="s">
        <v>52</v>
      </c>
      <c r="B41" s="8"/>
      <c r="C41" s="9"/>
      <c r="D41" s="9">
        <v>2</v>
      </c>
      <c r="E41" s="8"/>
      <c r="F41" s="8"/>
      <c r="G41" s="8">
        <v>0</v>
      </c>
      <c r="H41" s="8">
        <f>SUM(B41:G41)</f>
        <v>2</v>
      </c>
      <c r="I41" s="10">
        <f t="shared" si="0"/>
        <v>4.3754101947057538E-4</v>
      </c>
      <c r="K41" s="9">
        <f t="shared" si="4"/>
        <v>0</v>
      </c>
      <c r="L41" s="9">
        <f t="shared" si="5"/>
        <v>2</v>
      </c>
      <c r="M41" s="8">
        <f t="shared" si="6"/>
        <v>2</v>
      </c>
      <c r="N41" s="10">
        <f t="shared" si="3"/>
        <v>4.6178711613945972E-4</v>
      </c>
    </row>
    <row r="42" spans="1:14">
      <c r="A42" s="7" t="s">
        <v>58</v>
      </c>
      <c r="B42" s="8"/>
      <c r="C42" s="9">
        <v>1</v>
      </c>
      <c r="D42" s="9">
        <v>1</v>
      </c>
      <c r="E42" s="8"/>
      <c r="F42" s="8"/>
      <c r="G42" s="8">
        <v>0</v>
      </c>
      <c r="H42" s="8">
        <f>SUM(B42:G42)</f>
        <v>2</v>
      </c>
      <c r="I42" s="10">
        <f t="shared" si="0"/>
        <v>4.3754101947057538E-4</v>
      </c>
      <c r="K42" s="9">
        <f t="shared" si="4"/>
        <v>1</v>
      </c>
      <c r="L42" s="9">
        <f t="shared" si="5"/>
        <v>1</v>
      </c>
      <c r="M42" s="8">
        <f t="shared" si="6"/>
        <v>2</v>
      </c>
      <c r="N42" s="10">
        <f t="shared" si="3"/>
        <v>4.6178711613945972E-4</v>
      </c>
    </row>
    <row r="43" spans="1:14">
      <c r="A43" s="7" t="s">
        <v>47</v>
      </c>
      <c r="B43" s="8"/>
      <c r="C43" s="9"/>
      <c r="D43" s="9">
        <v>2</v>
      </c>
      <c r="E43" s="8"/>
      <c r="F43" s="8"/>
      <c r="G43" s="8">
        <v>0</v>
      </c>
      <c r="H43" s="8">
        <f>SUM(B43:G43)</f>
        <v>2</v>
      </c>
      <c r="I43" s="10">
        <f t="shared" si="0"/>
        <v>4.3754101947057538E-4</v>
      </c>
      <c r="K43" s="9">
        <f t="shared" si="4"/>
        <v>0</v>
      </c>
      <c r="L43" s="9">
        <f t="shared" si="5"/>
        <v>2</v>
      </c>
      <c r="M43" s="8">
        <f t="shared" si="6"/>
        <v>2</v>
      </c>
      <c r="N43" s="10">
        <f t="shared" si="3"/>
        <v>4.6178711613945972E-4</v>
      </c>
    </row>
    <row r="44" spans="1:14">
      <c r="A44" s="7" t="s">
        <v>54</v>
      </c>
      <c r="B44" s="8"/>
      <c r="C44" s="9"/>
      <c r="D44" s="9">
        <v>2</v>
      </c>
      <c r="E44" s="8"/>
      <c r="F44" s="8"/>
      <c r="G44" s="8">
        <v>0</v>
      </c>
      <c r="H44" s="8">
        <f>SUM(B44:G44)</f>
        <v>2</v>
      </c>
      <c r="I44" s="10">
        <f t="shared" si="0"/>
        <v>4.3754101947057538E-4</v>
      </c>
      <c r="K44" s="9">
        <f t="shared" si="4"/>
        <v>0</v>
      </c>
      <c r="L44" s="9">
        <f t="shared" si="5"/>
        <v>2</v>
      </c>
      <c r="M44" s="8">
        <f t="shared" si="6"/>
        <v>2</v>
      </c>
      <c r="N44" s="10">
        <f t="shared" si="3"/>
        <v>4.6178711613945972E-4</v>
      </c>
    </row>
    <row r="45" spans="1:14">
      <c r="A45" s="7" t="s">
        <v>42</v>
      </c>
      <c r="B45" s="8"/>
      <c r="C45" s="9"/>
      <c r="D45" s="9">
        <v>2</v>
      </c>
      <c r="E45" s="8"/>
      <c r="F45" s="8"/>
      <c r="G45" s="8">
        <v>0</v>
      </c>
      <c r="H45" s="8">
        <f>SUM(B45:G45)</f>
        <v>2</v>
      </c>
      <c r="I45" s="10">
        <f t="shared" si="0"/>
        <v>4.3754101947057538E-4</v>
      </c>
      <c r="K45" s="9">
        <f t="shared" si="4"/>
        <v>0</v>
      </c>
      <c r="L45" s="9">
        <f t="shared" si="5"/>
        <v>2</v>
      </c>
      <c r="M45" s="8">
        <f t="shared" si="6"/>
        <v>2</v>
      </c>
      <c r="N45" s="10">
        <f t="shared" si="3"/>
        <v>4.6178711613945972E-4</v>
      </c>
    </row>
    <row r="46" spans="1:14">
      <c r="A46" s="7" t="s">
        <v>53</v>
      </c>
      <c r="B46" s="8"/>
      <c r="C46" s="9"/>
      <c r="D46" s="9">
        <v>2</v>
      </c>
      <c r="E46" s="8"/>
      <c r="F46" s="8"/>
      <c r="G46" s="8">
        <v>0</v>
      </c>
      <c r="H46" s="8">
        <f>SUM(B46:G46)</f>
        <v>2</v>
      </c>
      <c r="I46" s="10">
        <f t="shared" si="0"/>
        <v>4.3754101947057538E-4</v>
      </c>
      <c r="K46" s="9">
        <f t="shared" si="4"/>
        <v>0</v>
      </c>
      <c r="L46" s="9">
        <f t="shared" si="5"/>
        <v>2</v>
      </c>
      <c r="M46" s="8">
        <f t="shared" si="6"/>
        <v>2</v>
      </c>
      <c r="N46" s="10">
        <f t="shared" si="3"/>
        <v>4.6178711613945972E-4</v>
      </c>
    </row>
    <row r="47" spans="1:14">
      <c r="A47" s="7" t="s">
        <v>60</v>
      </c>
      <c r="B47" s="8"/>
      <c r="C47" s="9">
        <v>1</v>
      </c>
      <c r="D47" s="9"/>
      <c r="E47" s="8"/>
      <c r="F47" s="8"/>
      <c r="G47" s="8">
        <v>0</v>
      </c>
      <c r="H47" s="8">
        <f>SUM(B47:G47)</f>
        <v>1</v>
      </c>
      <c r="I47" s="10">
        <f t="shared" si="0"/>
        <v>2.1877050973528769E-4</v>
      </c>
      <c r="K47" s="9">
        <f t="shared" si="4"/>
        <v>1</v>
      </c>
      <c r="L47" s="9">
        <f t="shared" si="5"/>
        <v>0</v>
      </c>
      <c r="M47" s="8">
        <f t="shared" si="6"/>
        <v>1</v>
      </c>
      <c r="N47" s="10">
        <f t="shared" si="3"/>
        <v>2.3089355806972986E-4</v>
      </c>
    </row>
    <row r="48" spans="1:14">
      <c r="A48" s="7" t="s">
        <v>56</v>
      </c>
      <c r="B48" s="8"/>
      <c r="C48" s="9"/>
      <c r="D48" s="9">
        <v>1</v>
      </c>
      <c r="E48" s="8"/>
      <c r="F48" s="8"/>
      <c r="G48" s="8">
        <v>0</v>
      </c>
      <c r="H48" s="8">
        <f>SUM(B48:G48)</f>
        <v>1</v>
      </c>
      <c r="I48" s="10">
        <f t="shared" si="0"/>
        <v>2.1877050973528769E-4</v>
      </c>
      <c r="K48" s="9">
        <f t="shared" si="4"/>
        <v>0</v>
      </c>
      <c r="L48" s="9">
        <f t="shared" si="5"/>
        <v>1</v>
      </c>
      <c r="M48" s="8">
        <f t="shared" si="6"/>
        <v>1</v>
      </c>
      <c r="N48" s="10">
        <f t="shared" si="3"/>
        <v>2.3089355806972986E-4</v>
      </c>
    </row>
    <row r="49" spans="1:14">
      <c r="A49" s="7" t="s">
        <v>57</v>
      </c>
      <c r="B49" s="8"/>
      <c r="C49" s="9"/>
      <c r="D49" s="9"/>
      <c r="E49" s="8">
        <v>1</v>
      </c>
      <c r="F49" s="8"/>
      <c r="G49" s="8">
        <v>0</v>
      </c>
      <c r="H49" s="8">
        <f>SUM(B49:G49)</f>
        <v>1</v>
      </c>
      <c r="I49" s="10">
        <f t="shared" si="0"/>
        <v>2.1877050973528769E-4</v>
      </c>
      <c r="K49" s="9">
        <f t="shared" si="4"/>
        <v>0</v>
      </c>
      <c r="L49" s="9">
        <f t="shared" si="5"/>
        <v>0</v>
      </c>
      <c r="M49" s="8">
        <f t="shared" si="6"/>
        <v>0</v>
      </c>
      <c r="N49" s="10">
        <f t="shared" si="3"/>
        <v>0</v>
      </c>
    </row>
    <row r="50" spans="1:14">
      <c r="A50" s="7" t="s">
        <v>55</v>
      </c>
      <c r="B50" s="8"/>
      <c r="C50" s="9"/>
      <c r="D50" s="9">
        <v>1</v>
      </c>
      <c r="E50" s="8"/>
      <c r="F50" s="8"/>
      <c r="G50" s="8">
        <v>0</v>
      </c>
      <c r="H50" s="8">
        <f>SUM(B50:G50)</f>
        <v>1</v>
      </c>
      <c r="I50" s="10">
        <f t="shared" si="0"/>
        <v>2.1877050973528769E-4</v>
      </c>
      <c r="K50" s="9">
        <f t="shared" si="4"/>
        <v>0</v>
      </c>
      <c r="L50" s="9">
        <f t="shared" si="5"/>
        <v>1</v>
      </c>
      <c r="M50" s="8">
        <f t="shared" si="6"/>
        <v>1</v>
      </c>
      <c r="N50" s="10">
        <f t="shared" si="3"/>
        <v>2.3089355806972986E-4</v>
      </c>
    </row>
    <row r="51" spans="1:14">
      <c r="A51" s="11" t="s">
        <v>17</v>
      </c>
      <c r="B51" s="12">
        <f t="shared" ref="B51:I51" si="10">SUM(B8:B50)</f>
        <v>69</v>
      </c>
      <c r="C51" s="13">
        <f t="shared" si="10"/>
        <v>566</v>
      </c>
      <c r="D51" s="13">
        <f t="shared" si="10"/>
        <v>3765</v>
      </c>
      <c r="E51" s="12">
        <f t="shared" si="10"/>
        <v>41</v>
      </c>
      <c r="F51" s="12">
        <f t="shared" si="10"/>
        <v>130</v>
      </c>
      <c r="G51" s="12">
        <f t="shared" si="10"/>
        <v>0</v>
      </c>
      <c r="H51" s="12">
        <f t="shared" si="10"/>
        <v>4571</v>
      </c>
      <c r="I51" s="14">
        <f t="shared" si="10"/>
        <v>1.0000000000000002</v>
      </c>
      <c r="K51" s="13">
        <f>SUM(K8:K50)</f>
        <v>566</v>
      </c>
      <c r="L51" s="13">
        <f>SUM(L8:L50)</f>
        <v>3765</v>
      </c>
      <c r="M51" s="12">
        <f>SUM(M8:M50)</f>
        <v>4331</v>
      </c>
      <c r="N51" s="14">
        <f>SUM(N8:N50)</f>
        <v>0.99999999999999933</v>
      </c>
    </row>
    <row r="53" spans="1:14">
      <c r="A53" s="15" t="s">
        <v>12</v>
      </c>
    </row>
    <row r="54" spans="1:14">
      <c r="A54" s="17" t="s">
        <v>150</v>
      </c>
    </row>
  </sheetData>
  <sheetProtection selectLockedCells="1" selectUnlockedCells="1"/>
  <sortState ref="A8:H50">
    <sortCondition descending="1" ref="H8:H50"/>
  </sortState>
  <mergeCells count="5">
    <mergeCell ref="A1:N1"/>
    <mergeCell ref="A2:N2"/>
    <mergeCell ref="A3:N3"/>
    <mergeCell ref="A5:I5"/>
    <mergeCell ref="K5:N5"/>
  </mergeCells>
  <pageMargins left="0.51181102362204722" right="0.51181102362204722" top="0.78740157480314965" bottom="0.78740157480314965" header="0.31496062992125984" footer="0.31496062992125984"/>
  <pageSetup paperSize="9" scale="49" orientation="portrait" r:id="rId1"/>
  <headerFooter>
    <oddFooter>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showGridLines="0" zoomScale="85" zoomScaleNormal="85" workbookViewId="0">
      <selection sqref="A1:F1"/>
    </sheetView>
  </sheetViews>
  <sheetFormatPr defaultRowHeight="15"/>
  <cols>
    <col min="1" max="1" width="72.7109375" style="18" customWidth="1"/>
    <col min="2" max="2" width="9.140625" style="16"/>
    <col min="3" max="3" width="9.140625" style="1"/>
    <col min="4" max="4" width="10.42578125" style="1" customWidth="1"/>
    <col min="5" max="5" width="9.140625" style="4"/>
    <col min="6" max="160" width="9.140625" style="1"/>
    <col min="161" max="161" width="64.7109375" style="1" bestFit="1" customWidth="1"/>
    <col min="162" max="163" width="9.140625" style="1"/>
    <col min="164" max="164" width="10.42578125" style="1" customWidth="1"/>
    <col min="165" max="217" width="9.140625" style="1"/>
    <col min="218" max="218" width="64.7109375" style="1" bestFit="1" customWidth="1"/>
    <col min="219" max="220" width="9.140625" style="1"/>
    <col min="221" max="221" width="10.42578125" style="1" customWidth="1"/>
    <col min="222" max="225" width="9.140625" style="1"/>
    <col min="226" max="226" width="64.7109375" style="1" bestFit="1" customWidth="1"/>
    <col min="227" max="228" width="9.140625" style="1"/>
    <col min="229" max="229" width="10.42578125" style="1" customWidth="1"/>
    <col min="230" max="16384" width="9.140625" style="1"/>
  </cols>
  <sheetData>
    <row r="1" spans="1:6" ht="17.25">
      <c r="A1" s="153" t="s">
        <v>1</v>
      </c>
      <c r="B1" s="153"/>
      <c r="C1" s="153"/>
      <c r="D1" s="153"/>
      <c r="E1" s="153"/>
      <c r="F1" s="153"/>
    </row>
    <row r="2" spans="1:6">
      <c r="A2" s="154" t="s">
        <v>16</v>
      </c>
      <c r="B2" s="154"/>
      <c r="C2" s="154"/>
      <c r="D2" s="154"/>
      <c r="E2" s="154"/>
      <c r="F2" s="154"/>
    </row>
    <row r="3" spans="1:6" ht="18">
      <c r="A3" s="155" t="s">
        <v>2</v>
      </c>
      <c r="B3" s="155"/>
      <c r="C3" s="155"/>
      <c r="D3" s="155"/>
      <c r="E3" s="155"/>
      <c r="F3" s="155"/>
    </row>
    <row r="4" spans="1:6">
      <c r="A4" s="2"/>
      <c r="B4" s="2"/>
      <c r="C4" s="2"/>
      <c r="D4" s="2"/>
      <c r="E4" s="3"/>
    </row>
    <row r="5" spans="1:6" ht="15.75">
      <c r="A5" s="156" t="s">
        <v>151</v>
      </c>
      <c r="B5" s="157"/>
      <c r="C5" s="157"/>
      <c r="D5" s="157"/>
      <c r="E5" s="157"/>
      <c r="F5" s="158"/>
    </row>
    <row r="6" spans="1:6">
      <c r="B6" s="18"/>
      <c r="C6" s="18"/>
      <c r="D6" s="16"/>
    </row>
    <row r="7" spans="1:6" ht="30">
      <c r="A7" s="5" t="s">
        <v>0</v>
      </c>
      <c r="B7" s="6" t="s">
        <v>13</v>
      </c>
      <c r="C7" s="6" t="s">
        <v>14</v>
      </c>
      <c r="D7" s="6" t="s">
        <v>15</v>
      </c>
      <c r="E7" s="5" t="s">
        <v>10</v>
      </c>
      <c r="F7" s="5" t="s">
        <v>11</v>
      </c>
    </row>
    <row r="8" spans="1:6">
      <c r="A8" s="7" t="s">
        <v>18</v>
      </c>
      <c r="B8" s="8">
        <v>354</v>
      </c>
      <c r="C8" s="8">
        <v>1309</v>
      </c>
      <c r="D8" s="8">
        <v>531</v>
      </c>
      <c r="E8" s="8">
        <f>SUM(B8:D8)</f>
        <v>2194</v>
      </c>
      <c r="F8" s="10">
        <f t="shared" ref="F8:F16" si="0">E8/$E$51</f>
        <v>0.47998249835922119</v>
      </c>
    </row>
    <row r="9" spans="1:6">
      <c r="A9" s="7" t="s">
        <v>19</v>
      </c>
      <c r="B9" s="8">
        <v>254</v>
      </c>
      <c r="C9" s="8">
        <v>930</v>
      </c>
      <c r="D9" s="8">
        <v>379</v>
      </c>
      <c r="E9" s="8">
        <f>SUM(B9:D9)</f>
        <v>1563</v>
      </c>
      <c r="F9" s="10">
        <f t="shared" si="0"/>
        <v>0.34193830671625464</v>
      </c>
    </row>
    <row r="10" spans="1:6">
      <c r="A10" s="7" t="s">
        <v>20</v>
      </c>
      <c r="B10" s="8">
        <v>29</v>
      </c>
      <c r="C10" s="8">
        <v>73</v>
      </c>
      <c r="D10" s="8">
        <v>29</v>
      </c>
      <c r="E10" s="8">
        <f>SUM(B10:D10)</f>
        <v>131</v>
      </c>
      <c r="F10" s="10">
        <f t="shared" si="0"/>
        <v>2.8658936775322687E-2</v>
      </c>
    </row>
    <row r="11" spans="1:6">
      <c r="A11" s="7" t="s">
        <v>21</v>
      </c>
      <c r="B11" s="8">
        <v>20</v>
      </c>
      <c r="C11" s="8">
        <v>54</v>
      </c>
      <c r="D11" s="8">
        <v>26</v>
      </c>
      <c r="E11" s="8">
        <f>SUM(B11:D11)</f>
        <v>100</v>
      </c>
      <c r="F11" s="10">
        <f t="shared" si="0"/>
        <v>2.1877050973528767E-2</v>
      </c>
    </row>
    <row r="12" spans="1:6">
      <c r="A12" s="7" t="s">
        <v>23</v>
      </c>
      <c r="B12" s="8">
        <v>8</v>
      </c>
      <c r="C12" s="8">
        <v>24</v>
      </c>
      <c r="D12" s="8">
        <v>36</v>
      </c>
      <c r="E12" s="8">
        <f>SUM(B12:D12)</f>
        <v>68</v>
      </c>
      <c r="F12" s="10">
        <f t="shared" si="0"/>
        <v>1.4876394661999562E-2</v>
      </c>
    </row>
    <row r="13" spans="1:6">
      <c r="A13" s="7" t="s">
        <v>24</v>
      </c>
      <c r="B13" s="8">
        <v>12</v>
      </c>
      <c r="C13" s="8">
        <v>23</v>
      </c>
      <c r="D13" s="8">
        <v>24</v>
      </c>
      <c r="E13" s="8">
        <f>SUM(B13:D13)</f>
        <v>59</v>
      </c>
      <c r="F13" s="10">
        <f t="shared" si="0"/>
        <v>1.2907460074381974E-2</v>
      </c>
    </row>
    <row r="14" spans="1:6">
      <c r="A14" s="7" t="s">
        <v>22</v>
      </c>
      <c r="B14" s="8">
        <v>10</v>
      </c>
      <c r="C14" s="8">
        <v>35</v>
      </c>
      <c r="D14" s="8">
        <v>12</v>
      </c>
      <c r="E14" s="8">
        <f>SUM(B14:D14)</f>
        <v>57</v>
      </c>
      <c r="F14" s="10">
        <f t="shared" si="0"/>
        <v>1.2469919054911398E-2</v>
      </c>
    </row>
    <row r="15" spans="1:6">
      <c r="A15" s="7" t="s">
        <v>25</v>
      </c>
      <c r="B15" s="8">
        <v>5</v>
      </c>
      <c r="C15" s="8">
        <v>25</v>
      </c>
      <c r="D15" s="8">
        <v>18</v>
      </c>
      <c r="E15" s="8">
        <f>SUM(B15:D15)</f>
        <v>48</v>
      </c>
      <c r="F15" s="10">
        <f t="shared" si="0"/>
        <v>1.0500984467293809E-2</v>
      </c>
    </row>
    <row r="16" spans="1:6">
      <c r="A16" s="7" t="s">
        <v>26</v>
      </c>
      <c r="B16" s="8">
        <v>3</v>
      </c>
      <c r="C16" s="8">
        <v>17</v>
      </c>
      <c r="D16" s="8">
        <v>23</v>
      </c>
      <c r="E16" s="8">
        <f>SUM(B16:D16)</f>
        <v>43</v>
      </c>
      <c r="F16" s="10">
        <f t="shared" si="0"/>
        <v>9.4071319186173705E-3</v>
      </c>
    </row>
    <row r="17" spans="1:6">
      <c r="A17" s="7" t="s">
        <v>27</v>
      </c>
      <c r="B17" s="8">
        <v>9</v>
      </c>
      <c r="C17" s="8">
        <v>26</v>
      </c>
      <c r="D17" s="8">
        <v>7</v>
      </c>
      <c r="E17" s="8">
        <f>SUM(B17:D17)</f>
        <v>42</v>
      </c>
      <c r="F17" s="10">
        <f t="shared" ref="F17:F18" si="1">E17/$E$51</f>
        <v>9.1883614088820835E-3</v>
      </c>
    </row>
    <row r="18" spans="1:6">
      <c r="A18" s="7" t="s">
        <v>28</v>
      </c>
      <c r="B18" s="8">
        <v>1</v>
      </c>
      <c r="C18" s="8">
        <v>28</v>
      </c>
      <c r="D18" s="8">
        <v>12</v>
      </c>
      <c r="E18" s="8">
        <f>SUM(B18:D18)</f>
        <v>41</v>
      </c>
      <c r="F18" s="10">
        <f t="shared" si="1"/>
        <v>8.9695908991467947E-3</v>
      </c>
    </row>
    <row r="19" spans="1:6">
      <c r="A19" s="7" t="s">
        <v>29</v>
      </c>
      <c r="B19" s="8">
        <v>11</v>
      </c>
      <c r="C19" s="8">
        <v>17</v>
      </c>
      <c r="D19" s="8">
        <v>6</v>
      </c>
      <c r="E19" s="8">
        <f>SUM(B19:D19)</f>
        <v>34</v>
      </c>
      <c r="F19" s="10">
        <f t="shared" ref="F19:F50" si="2">E19/$E$51</f>
        <v>7.4381973309997811E-3</v>
      </c>
    </row>
    <row r="20" spans="1:6">
      <c r="A20" s="7" t="s">
        <v>30</v>
      </c>
      <c r="B20" s="8">
        <v>2</v>
      </c>
      <c r="C20" s="8">
        <v>14</v>
      </c>
      <c r="D20" s="8">
        <v>9</v>
      </c>
      <c r="E20" s="8">
        <f>SUM(B20:D20)</f>
        <v>25</v>
      </c>
      <c r="F20" s="10">
        <f t="shared" si="2"/>
        <v>5.4692627433821916E-3</v>
      </c>
    </row>
    <row r="21" spans="1:6" ht="14.25" customHeight="1">
      <c r="A21" s="7" t="s">
        <v>31</v>
      </c>
      <c r="B21" s="8">
        <v>6</v>
      </c>
      <c r="C21" s="8">
        <v>10</v>
      </c>
      <c r="D21" s="8">
        <v>3</v>
      </c>
      <c r="E21" s="8">
        <f>SUM(B21:D21)</f>
        <v>19</v>
      </c>
      <c r="F21" s="10">
        <f t="shared" si="2"/>
        <v>4.1566396849704659E-3</v>
      </c>
    </row>
    <row r="22" spans="1:6">
      <c r="A22" s="7" t="s">
        <v>32</v>
      </c>
      <c r="B22" s="8">
        <v>4</v>
      </c>
      <c r="C22" s="8">
        <v>3</v>
      </c>
      <c r="D22" s="8">
        <v>11</v>
      </c>
      <c r="E22" s="8">
        <f>SUM(B22:D22)</f>
        <v>18</v>
      </c>
      <c r="F22" s="10">
        <f t="shared" si="2"/>
        <v>3.937869175235178E-3</v>
      </c>
    </row>
    <row r="23" spans="1:6">
      <c r="A23" s="7" t="s">
        <v>33</v>
      </c>
      <c r="B23" s="8">
        <v>6</v>
      </c>
      <c r="C23" s="8">
        <v>6</v>
      </c>
      <c r="D23" s="8">
        <v>3</v>
      </c>
      <c r="E23" s="8">
        <f>SUM(B23:D23)</f>
        <v>15</v>
      </c>
      <c r="F23" s="10">
        <f t="shared" si="2"/>
        <v>3.2815576460293152E-3</v>
      </c>
    </row>
    <row r="24" spans="1:6">
      <c r="A24" s="7" t="s">
        <v>35</v>
      </c>
      <c r="B24" s="8"/>
      <c r="C24" s="8">
        <v>10</v>
      </c>
      <c r="D24" s="8">
        <v>5</v>
      </c>
      <c r="E24" s="8">
        <f>SUM(B24:D24)</f>
        <v>15</v>
      </c>
      <c r="F24" s="10">
        <f t="shared" si="2"/>
        <v>3.2815576460293152E-3</v>
      </c>
    </row>
    <row r="25" spans="1:6">
      <c r="A25" s="7" t="s">
        <v>34</v>
      </c>
      <c r="B25" s="8">
        <v>5</v>
      </c>
      <c r="C25" s="8">
        <v>3</v>
      </c>
      <c r="D25" s="8">
        <v>4</v>
      </c>
      <c r="E25" s="8">
        <f>SUM(B25:D25)</f>
        <v>12</v>
      </c>
      <c r="F25" s="10">
        <f t="shared" si="2"/>
        <v>2.6252461168234523E-3</v>
      </c>
    </row>
    <row r="26" spans="1:6">
      <c r="A26" s="7" t="s">
        <v>36</v>
      </c>
      <c r="B26" s="8">
        <v>2</v>
      </c>
      <c r="C26" s="8">
        <v>8</v>
      </c>
      <c r="D26" s="8">
        <v>1</v>
      </c>
      <c r="E26" s="8">
        <f>SUM(B26:D26)</f>
        <v>11</v>
      </c>
      <c r="F26" s="10">
        <f t="shared" si="2"/>
        <v>2.4064756070881644E-3</v>
      </c>
    </row>
    <row r="27" spans="1:6">
      <c r="A27" s="7" t="s">
        <v>37</v>
      </c>
      <c r="B27" s="8">
        <v>2</v>
      </c>
      <c r="C27" s="8">
        <v>2</v>
      </c>
      <c r="D27" s="8">
        <v>4</v>
      </c>
      <c r="E27" s="8">
        <f>SUM(B27:D27)</f>
        <v>8</v>
      </c>
      <c r="F27" s="10">
        <f t="shared" si="2"/>
        <v>1.7501640778823015E-3</v>
      </c>
    </row>
    <row r="28" spans="1:6">
      <c r="A28" s="7" t="s">
        <v>39</v>
      </c>
      <c r="B28" s="8">
        <v>2</v>
      </c>
      <c r="C28" s="8">
        <v>6</v>
      </c>
      <c r="D28" s="8"/>
      <c r="E28" s="8">
        <f>SUM(B28:D28)</f>
        <v>8</v>
      </c>
      <c r="F28" s="10">
        <f t="shared" si="2"/>
        <v>1.7501640778823015E-3</v>
      </c>
    </row>
    <row r="29" spans="1:6">
      <c r="A29" s="7" t="s">
        <v>38</v>
      </c>
      <c r="B29" s="8">
        <v>1</v>
      </c>
      <c r="C29" s="8">
        <v>3</v>
      </c>
      <c r="D29" s="8">
        <v>2</v>
      </c>
      <c r="E29" s="8">
        <f>SUM(B29:D29)</f>
        <v>6</v>
      </c>
      <c r="F29" s="10">
        <f t="shared" si="2"/>
        <v>1.3126230584117262E-3</v>
      </c>
    </row>
    <row r="30" spans="1:6">
      <c r="A30" s="7" t="s">
        <v>44</v>
      </c>
      <c r="B30" s="8">
        <v>1</v>
      </c>
      <c r="C30" s="8">
        <v>2</v>
      </c>
      <c r="D30" s="8">
        <v>2</v>
      </c>
      <c r="E30" s="8">
        <f>SUM(B30:D30)</f>
        <v>5</v>
      </c>
      <c r="F30" s="10">
        <f t="shared" si="2"/>
        <v>1.0938525486764385E-3</v>
      </c>
    </row>
    <row r="31" spans="1:6">
      <c r="A31" s="7" t="s">
        <v>45</v>
      </c>
      <c r="B31" s="8">
        <v>2</v>
      </c>
      <c r="C31" s="8">
        <v>2</v>
      </c>
      <c r="D31" s="8">
        <v>1</v>
      </c>
      <c r="E31" s="8">
        <f>SUM(B31:D31)</f>
        <v>5</v>
      </c>
      <c r="F31" s="10">
        <f t="shared" si="2"/>
        <v>1.0938525486764385E-3</v>
      </c>
    </row>
    <row r="32" spans="1:6">
      <c r="A32" s="7" t="s">
        <v>49</v>
      </c>
      <c r="B32" s="8"/>
      <c r="C32" s="8">
        <v>4</v>
      </c>
      <c r="D32" s="8"/>
      <c r="E32" s="8">
        <f>SUM(B32:D32)</f>
        <v>4</v>
      </c>
      <c r="F32" s="10">
        <f t="shared" si="2"/>
        <v>8.7508203894115077E-4</v>
      </c>
    </row>
    <row r="33" spans="1:6">
      <c r="A33" s="7" t="s">
        <v>41</v>
      </c>
      <c r="B33" s="8"/>
      <c r="C33" s="8">
        <v>4</v>
      </c>
      <c r="D33" s="8"/>
      <c r="E33" s="8">
        <f>SUM(B33:D33)</f>
        <v>4</v>
      </c>
      <c r="F33" s="10">
        <f t="shared" si="2"/>
        <v>8.7508203894115077E-4</v>
      </c>
    </row>
    <row r="34" spans="1:6">
      <c r="A34" s="7" t="s">
        <v>59</v>
      </c>
      <c r="B34" s="8">
        <v>1</v>
      </c>
      <c r="C34" s="8">
        <v>2</v>
      </c>
      <c r="D34" s="8"/>
      <c r="E34" s="8">
        <f>SUM(B34:D34)</f>
        <v>3</v>
      </c>
      <c r="F34" s="10">
        <f t="shared" si="2"/>
        <v>6.5631152920586308E-4</v>
      </c>
    </row>
    <row r="35" spans="1:6">
      <c r="A35" s="7" t="s">
        <v>51</v>
      </c>
      <c r="B35" s="8"/>
      <c r="C35" s="8">
        <v>1</v>
      </c>
      <c r="D35" s="8">
        <v>2</v>
      </c>
      <c r="E35" s="8">
        <f>SUM(B35:D35)</f>
        <v>3</v>
      </c>
      <c r="F35" s="10">
        <f t="shared" si="2"/>
        <v>6.5631152920586308E-4</v>
      </c>
    </row>
    <row r="36" spans="1:6">
      <c r="A36" s="7" t="s">
        <v>40</v>
      </c>
      <c r="B36" s="8">
        <v>1</v>
      </c>
      <c r="C36" s="8">
        <v>2</v>
      </c>
      <c r="D36" s="8"/>
      <c r="E36" s="8">
        <f>SUM(B36:D36)</f>
        <v>3</v>
      </c>
      <c r="F36" s="10">
        <f t="shared" si="2"/>
        <v>6.5631152920586308E-4</v>
      </c>
    </row>
    <row r="37" spans="1:6">
      <c r="A37" s="7" t="s">
        <v>50</v>
      </c>
      <c r="B37" s="8">
        <v>1</v>
      </c>
      <c r="C37" s="8">
        <v>1</v>
      </c>
      <c r="D37" s="8">
        <v>1</v>
      </c>
      <c r="E37" s="8">
        <f>SUM(B37:D37)</f>
        <v>3</v>
      </c>
      <c r="F37" s="10">
        <f t="shared" si="2"/>
        <v>6.5631152920586308E-4</v>
      </c>
    </row>
    <row r="38" spans="1:6">
      <c r="A38" s="7" t="s">
        <v>43</v>
      </c>
      <c r="B38" s="8"/>
      <c r="C38" s="8">
        <v>3</v>
      </c>
      <c r="D38" s="8"/>
      <c r="E38" s="8">
        <f>SUM(B38:D38)</f>
        <v>3</v>
      </c>
      <c r="F38" s="10">
        <f t="shared" si="2"/>
        <v>6.5631152920586308E-4</v>
      </c>
    </row>
    <row r="39" spans="1:6">
      <c r="A39" s="7" t="s">
        <v>48</v>
      </c>
      <c r="B39" s="8"/>
      <c r="C39" s="8"/>
      <c r="D39" s="8">
        <v>3</v>
      </c>
      <c r="E39" s="8">
        <f>SUM(B39:D39)</f>
        <v>3</v>
      </c>
      <c r="F39" s="10">
        <f t="shared" si="2"/>
        <v>6.5631152920586308E-4</v>
      </c>
    </row>
    <row r="40" spans="1:6">
      <c r="A40" s="7" t="s">
        <v>46</v>
      </c>
      <c r="B40" s="8"/>
      <c r="C40" s="8">
        <v>1</v>
      </c>
      <c r="D40" s="8">
        <v>1</v>
      </c>
      <c r="E40" s="8">
        <f>SUM(B40:D40)</f>
        <v>2</v>
      </c>
      <c r="F40" s="10">
        <f t="shared" si="2"/>
        <v>4.3754101947057538E-4</v>
      </c>
    </row>
    <row r="41" spans="1:6">
      <c r="A41" s="7" t="s">
        <v>52</v>
      </c>
      <c r="B41" s="8"/>
      <c r="C41" s="8"/>
      <c r="D41" s="8">
        <v>2</v>
      </c>
      <c r="E41" s="8">
        <f>SUM(B41:D41)</f>
        <v>2</v>
      </c>
      <c r="F41" s="10">
        <f t="shared" si="2"/>
        <v>4.3754101947057538E-4</v>
      </c>
    </row>
    <row r="42" spans="1:6">
      <c r="A42" s="7" t="s">
        <v>58</v>
      </c>
      <c r="B42" s="8">
        <v>1</v>
      </c>
      <c r="C42" s="8"/>
      <c r="D42" s="8">
        <v>1</v>
      </c>
      <c r="E42" s="8">
        <f>SUM(B42:D42)</f>
        <v>2</v>
      </c>
      <c r="F42" s="10">
        <f t="shared" si="2"/>
        <v>4.3754101947057538E-4</v>
      </c>
    </row>
    <row r="43" spans="1:6">
      <c r="A43" s="7" t="s">
        <v>47</v>
      </c>
      <c r="B43" s="8">
        <v>2</v>
      </c>
      <c r="C43" s="8"/>
      <c r="D43" s="8"/>
      <c r="E43" s="8">
        <f>SUM(B43:D43)</f>
        <v>2</v>
      </c>
      <c r="F43" s="10">
        <f t="shared" si="2"/>
        <v>4.3754101947057538E-4</v>
      </c>
    </row>
    <row r="44" spans="1:6">
      <c r="A44" s="7" t="s">
        <v>54</v>
      </c>
      <c r="B44" s="8"/>
      <c r="C44" s="8">
        <v>2</v>
      </c>
      <c r="D44" s="8"/>
      <c r="E44" s="8">
        <f>SUM(B44:D44)</f>
        <v>2</v>
      </c>
      <c r="F44" s="10">
        <f t="shared" si="2"/>
        <v>4.3754101947057538E-4</v>
      </c>
    </row>
    <row r="45" spans="1:6">
      <c r="A45" s="7" t="s">
        <v>42</v>
      </c>
      <c r="B45" s="8"/>
      <c r="C45" s="8">
        <v>2</v>
      </c>
      <c r="D45" s="8"/>
      <c r="E45" s="8">
        <f>SUM(B45:D45)</f>
        <v>2</v>
      </c>
      <c r="F45" s="10">
        <f t="shared" si="2"/>
        <v>4.3754101947057538E-4</v>
      </c>
    </row>
    <row r="46" spans="1:6">
      <c r="A46" s="7" t="s">
        <v>53</v>
      </c>
      <c r="B46" s="8">
        <v>2</v>
      </c>
      <c r="C46" s="8"/>
      <c r="D46" s="8"/>
      <c r="E46" s="8">
        <f>SUM(B46:D46)</f>
        <v>2</v>
      </c>
      <c r="F46" s="10">
        <f t="shared" si="2"/>
        <v>4.3754101947057538E-4</v>
      </c>
    </row>
    <row r="47" spans="1:6">
      <c r="A47" s="7" t="s">
        <v>60</v>
      </c>
      <c r="B47" s="8">
        <v>1</v>
      </c>
      <c r="C47" s="8"/>
      <c r="D47" s="8"/>
      <c r="E47" s="8">
        <f>SUM(B47:D47)</f>
        <v>1</v>
      </c>
      <c r="F47" s="10">
        <f t="shared" si="2"/>
        <v>2.1877050973528769E-4</v>
      </c>
    </row>
    <row r="48" spans="1:6">
      <c r="A48" s="7" t="s">
        <v>56</v>
      </c>
      <c r="B48" s="8"/>
      <c r="C48" s="8">
        <v>1</v>
      </c>
      <c r="D48" s="8"/>
      <c r="E48" s="8">
        <f>SUM(B48:D48)</f>
        <v>1</v>
      </c>
      <c r="F48" s="10">
        <f t="shared" si="2"/>
        <v>2.1877050973528769E-4</v>
      </c>
    </row>
    <row r="49" spans="1:6">
      <c r="A49" s="7" t="s">
        <v>57</v>
      </c>
      <c r="B49" s="8">
        <v>1</v>
      </c>
      <c r="C49" s="8"/>
      <c r="D49" s="8"/>
      <c r="E49" s="8">
        <f>SUM(B49:D49)</f>
        <v>1</v>
      </c>
      <c r="F49" s="10">
        <f t="shared" si="2"/>
        <v>2.1877050973528769E-4</v>
      </c>
    </row>
    <row r="50" spans="1:6">
      <c r="A50" s="7" t="s">
        <v>55</v>
      </c>
      <c r="B50" s="8">
        <v>1</v>
      </c>
      <c r="C50" s="8"/>
      <c r="D50" s="8"/>
      <c r="E50" s="8">
        <f>SUM(B50:D50)</f>
        <v>1</v>
      </c>
      <c r="F50" s="10">
        <f t="shared" si="2"/>
        <v>2.1877050973528769E-4</v>
      </c>
    </row>
    <row r="51" spans="1:6">
      <c r="A51" s="11" t="s">
        <v>17</v>
      </c>
      <c r="B51" s="12">
        <f>SUM(B8:B50)</f>
        <v>760</v>
      </c>
      <c r="C51" s="12">
        <f>SUM(C8:C50)</f>
        <v>2653</v>
      </c>
      <c r="D51" s="12">
        <f>SUM(D8:D50)</f>
        <v>1158</v>
      </c>
      <c r="E51" s="12">
        <f>SUM(E8:E50)</f>
        <v>4571</v>
      </c>
      <c r="F51" s="14">
        <f>SUM(F8:F50)</f>
        <v>1.0000000000000002</v>
      </c>
    </row>
    <row r="52" spans="1:6" s="16" customFormat="1">
      <c r="B52" s="19"/>
      <c r="C52" s="19"/>
      <c r="D52" s="19"/>
      <c r="E52" s="19"/>
    </row>
    <row r="53" spans="1:6">
      <c r="A53" s="15" t="s">
        <v>12</v>
      </c>
      <c r="B53" s="20"/>
      <c r="C53" s="20"/>
      <c r="D53" s="20"/>
      <c r="E53" s="20"/>
    </row>
    <row r="54" spans="1:6">
      <c r="A54" s="17" t="s">
        <v>150</v>
      </c>
    </row>
  </sheetData>
  <sheetProtection selectLockedCells="1" selectUnlockedCells="1"/>
  <sortState ref="A8:E50">
    <sortCondition descending="1" ref="E8:E50"/>
  </sortState>
  <mergeCells count="4">
    <mergeCell ref="A1:F1"/>
    <mergeCell ref="A2:F2"/>
    <mergeCell ref="A3:F3"/>
    <mergeCell ref="A5:F5"/>
  </mergeCells>
  <pageMargins left="0.11811023622047245" right="0.11811023622047245" top="0.19685039370078741" bottom="0.19685039370078741" header="0" footer="0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Consolidado da Fundação</vt:lpstr>
      <vt:lpstr>Atos Infracionais por Artigo</vt:lpstr>
      <vt:lpstr>Ato Infracional x Faixa Etária</vt:lpstr>
      <vt:lpstr>'Atos Infracionais por Artigo'!Titulos_de_impressao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Michael</cp:lastModifiedBy>
  <cp:lastPrinted>2020-05-08T19:12:39Z</cp:lastPrinted>
  <dcterms:created xsi:type="dcterms:W3CDTF">2018-12-28T13:45:09Z</dcterms:created>
  <dcterms:modified xsi:type="dcterms:W3CDTF">2022-01-31T15:09:04Z</dcterms:modified>
</cp:coreProperties>
</file>