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Etária'!$A$7:$F$50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6" i="9" l="1"/>
  <c r="B50" i="9"/>
  <c r="C50" i="9"/>
  <c r="D50" i="9"/>
  <c r="L17" i="8"/>
  <c r="K17" i="8"/>
  <c r="H17" i="8"/>
  <c r="B50" i="8"/>
  <c r="C50" i="8"/>
  <c r="M17" i="8" l="1"/>
  <c r="E13" i="9"/>
  <c r="L20" i="8"/>
  <c r="K20" i="8"/>
  <c r="H20" i="8"/>
  <c r="M20" i="8" l="1"/>
  <c r="E17" i="9"/>
  <c r="L47" i="8"/>
  <c r="K47" i="8"/>
  <c r="H47" i="8"/>
  <c r="M47" i="8" l="1"/>
  <c r="E19" i="9"/>
  <c r="E18" i="9"/>
  <c r="L23" i="8"/>
  <c r="K23" i="8"/>
  <c r="H23" i="8"/>
  <c r="L22" i="8"/>
  <c r="K22" i="8"/>
  <c r="H22" i="8"/>
  <c r="M22" i="8" l="1"/>
  <c r="M23" i="8"/>
  <c r="D50" i="8"/>
  <c r="E50" i="8"/>
  <c r="F50" i="8"/>
  <c r="G50" i="8"/>
  <c r="E20" i="9" l="1"/>
  <c r="E15" i="9"/>
  <c r="L16" i="8"/>
  <c r="K16" i="8"/>
  <c r="H16" i="8"/>
  <c r="L15" i="8"/>
  <c r="K15" i="8"/>
  <c r="H15" i="8"/>
  <c r="M15" i="8" l="1"/>
  <c r="M16" i="8"/>
  <c r="E38" i="9"/>
  <c r="L19" i="8"/>
  <c r="K19" i="8"/>
  <c r="H19" i="8"/>
  <c r="E22" i="9"/>
  <c r="E23" i="9"/>
  <c r="L32" i="8"/>
  <c r="K32" i="8"/>
  <c r="H32" i="8"/>
  <c r="E14" i="9"/>
  <c r="L48" i="8"/>
  <c r="K48" i="8"/>
  <c r="H48" i="8"/>
  <c r="E26" i="9"/>
  <c r="L33" i="8"/>
  <c r="K33" i="8"/>
  <c r="H33" i="8"/>
  <c r="E29" i="9"/>
  <c r="L26" i="8"/>
  <c r="K26" i="8"/>
  <c r="H26" i="8"/>
  <c r="E24" i="9"/>
  <c r="L18" i="8"/>
  <c r="K18" i="8"/>
  <c r="H18" i="8"/>
  <c r="E27" i="9"/>
  <c r="L30" i="8"/>
  <c r="K30" i="8"/>
  <c r="H30" i="8"/>
  <c r="E33" i="9"/>
  <c r="L38" i="8"/>
  <c r="K38" i="8"/>
  <c r="H38" i="8"/>
  <c r="L24" i="8"/>
  <c r="K24" i="8"/>
  <c r="H24" i="8"/>
  <c r="E42" i="9"/>
  <c r="E41" i="9"/>
  <c r="L37" i="8"/>
  <c r="K37" i="8"/>
  <c r="H37" i="8"/>
  <c r="E36" i="9"/>
  <c r="E35" i="9"/>
  <c r="L13" i="8"/>
  <c r="K13" i="8"/>
  <c r="H13" i="8"/>
  <c r="E40" i="9"/>
  <c r="E34" i="9"/>
  <c r="E32" i="9"/>
  <c r="E31" i="9"/>
  <c r="E30" i="9"/>
  <c r="E28" i="9"/>
  <c r="E25" i="9"/>
  <c r="L34" i="8"/>
  <c r="K34" i="8"/>
  <c r="H34" i="8"/>
  <c r="L31" i="8"/>
  <c r="K31" i="8"/>
  <c r="H31" i="8"/>
  <c r="L29" i="8"/>
  <c r="K29" i="8"/>
  <c r="H29" i="8"/>
  <c r="L28" i="8"/>
  <c r="K28" i="8"/>
  <c r="H28" i="8"/>
  <c r="L27" i="8"/>
  <c r="K27" i="8"/>
  <c r="H27" i="8"/>
  <c r="E37" i="9"/>
  <c r="L14" i="8"/>
  <c r="K14" i="8"/>
  <c r="H14" i="8"/>
  <c r="L40" i="8"/>
  <c r="K40" i="8"/>
  <c r="H40" i="8"/>
  <c r="E9" i="9"/>
  <c r="E10" i="9"/>
  <c r="E11" i="9"/>
  <c r="E12" i="9"/>
  <c r="E21" i="9"/>
  <c r="E39" i="9"/>
  <c r="E43" i="9"/>
  <c r="E44" i="9"/>
  <c r="E45" i="9"/>
  <c r="E46" i="9"/>
  <c r="E47" i="9"/>
  <c r="E48" i="9"/>
  <c r="E49" i="9"/>
  <c r="L35" i="8"/>
  <c r="K35" i="8"/>
  <c r="L25" i="8"/>
  <c r="K25" i="8"/>
  <c r="L21" i="8"/>
  <c r="K21" i="8"/>
  <c r="H35" i="8"/>
  <c r="H25" i="8"/>
  <c r="H21" i="8"/>
  <c r="E8" i="9"/>
  <c r="L49" i="8"/>
  <c r="K49" i="8"/>
  <c r="H49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39" i="8"/>
  <c r="K39" i="8"/>
  <c r="H39" i="8"/>
  <c r="L36" i="8"/>
  <c r="K36" i="8"/>
  <c r="H36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0" i="8" l="1"/>
  <c r="L50" i="8"/>
  <c r="H50" i="8"/>
  <c r="M28" i="8"/>
  <c r="M19" i="8"/>
  <c r="M43" i="8"/>
  <c r="M14" i="8"/>
  <c r="M40" i="8"/>
  <c r="M31" i="8"/>
  <c r="M32" i="8"/>
  <c r="M30" i="8"/>
  <c r="M8" i="8"/>
  <c r="M41" i="8"/>
  <c r="M45" i="8"/>
  <c r="M27" i="8"/>
  <c r="M13" i="8"/>
  <c r="M38" i="8"/>
  <c r="M39" i="8"/>
  <c r="M44" i="8"/>
  <c r="M9" i="8"/>
  <c r="M36" i="8"/>
  <c r="M46" i="8"/>
  <c r="M25" i="8"/>
  <c r="M12" i="8"/>
  <c r="M18" i="8"/>
  <c r="M35" i="8"/>
  <c r="M37" i="8"/>
  <c r="M26" i="8"/>
  <c r="E50" i="9"/>
  <c r="M11" i="8"/>
  <c r="M42" i="8"/>
  <c r="M49" i="8"/>
  <c r="M29" i="8"/>
  <c r="M34" i="8"/>
  <c r="M24" i="8"/>
  <c r="M33" i="8"/>
  <c r="M48" i="8"/>
  <c r="M21" i="8"/>
  <c r="M10" i="8"/>
  <c r="F13" i="9" l="1"/>
  <c r="F16" i="9"/>
  <c r="I20" i="8"/>
  <c r="I17" i="8"/>
  <c r="F19" i="9"/>
  <c r="F17" i="9"/>
  <c r="I23" i="8"/>
  <c r="I47" i="8"/>
  <c r="F20" i="9"/>
  <c r="F18" i="9"/>
  <c r="I16" i="8"/>
  <c r="I22" i="8"/>
  <c r="M50" i="8"/>
  <c r="F24" i="9"/>
  <c r="F43" i="9"/>
  <c r="F10" i="9"/>
  <c r="F27" i="9"/>
  <c r="F15" i="9"/>
  <c r="F42" i="9"/>
  <c r="F25" i="9"/>
  <c r="F48" i="9"/>
  <c r="F45" i="9"/>
  <c r="F30" i="9"/>
  <c r="I45" i="8"/>
  <c r="I15" i="8"/>
  <c r="I8" i="8"/>
  <c r="I28" i="8"/>
  <c r="I37" i="8"/>
  <c r="I42" i="8"/>
  <c r="I32" i="8"/>
  <c r="I40" i="8"/>
  <c r="I27" i="8"/>
  <c r="I36" i="8"/>
  <c r="I39" i="8"/>
  <c r="I38" i="8"/>
  <c r="I31" i="8"/>
  <c r="I19" i="8"/>
  <c r="I21" i="8"/>
  <c r="I46" i="8"/>
  <c r="I29" i="8"/>
  <c r="I30" i="8"/>
  <c r="F22" i="9"/>
  <c r="F49" i="9"/>
  <c r="F31" i="9"/>
  <c r="F32" i="9"/>
  <c r="F11" i="9"/>
  <c r="F46" i="9"/>
  <c r="F28" i="9"/>
  <c r="F14" i="9"/>
  <c r="F23" i="9"/>
  <c r="F26" i="9"/>
  <c r="F34" i="9"/>
  <c r="F47" i="9"/>
  <c r="F33" i="9"/>
  <c r="F29" i="9"/>
  <c r="F9" i="9"/>
  <c r="F40" i="9"/>
  <c r="F39" i="9"/>
  <c r="F41" i="9"/>
  <c r="F8" i="9"/>
  <c r="F35" i="9"/>
  <c r="F37" i="9"/>
  <c r="F38" i="9"/>
  <c r="F21" i="9"/>
  <c r="F12" i="9"/>
  <c r="F44" i="9"/>
  <c r="F36" i="9"/>
  <c r="I25" i="8"/>
  <c r="I48" i="8"/>
  <c r="I43" i="8"/>
  <c r="I34" i="8"/>
  <c r="I13" i="8"/>
  <c r="I44" i="8"/>
  <c r="I11" i="8"/>
  <c r="I10" i="8"/>
  <c r="I35" i="8"/>
  <c r="I12" i="8"/>
  <c r="I14" i="8"/>
  <c r="I49" i="8"/>
  <c r="I24" i="8"/>
  <c r="I9" i="8"/>
  <c r="I41" i="8"/>
  <c r="I33" i="8"/>
  <c r="I18" i="8"/>
  <c r="I26" i="8"/>
  <c r="N20" i="8" l="1"/>
  <c r="N17" i="8"/>
  <c r="N23" i="8"/>
  <c r="N47" i="8"/>
  <c r="N16" i="8"/>
  <c r="N22" i="8"/>
  <c r="I50" i="8"/>
  <c r="N10" i="8"/>
  <c r="N15" i="8"/>
  <c r="F50" i="9"/>
  <c r="N32" i="8"/>
  <c r="N8" i="8"/>
  <c r="N30" i="8"/>
  <c r="N28" i="8"/>
  <c r="N14" i="8"/>
  <c r="N38" i="8"/>
  <c r="N29" i="8"/>
  <c r="N35" i="8"/>
  <c r="N48" i="8"/>
  <c r="N49" i="8"/>
  <c r="N41" i="8"/>
  <c r="N19" i="8"/>
  <c r="N37" i="8"/>
  <c r="N34" i="8"/>
  <c r="N24" i="8"/>
  <c r="N45" i="8"/>
  <c r="N18" i="8"/>
  <c r="N25" i="8"/>
  <c r="N33" i="8"/>
  <c r="N42" i="8"/>
  <c r="N39" i="8"/>
  <c r="N13" i="8"/>
  <c r="N12" i="8"/>
  <c r="N40" i="8"/>
  <c r="N26" i="8"/>
  <c r="N36" i="8"/>
  <c r="N21" i="8"/>
  <c r="N31" i="8"/>
  <c r="N11" i="8"/>
  <c r="N9" i="8"/>
  <c r="N27" i="8"/>
  <c r="N43" i="8"/>
  <c r="N46" i="8"/>
  <c r="N44" i="8"/>
  <c r="N50" i="8" l="1"/>
</calcChain>
</file>

<file path=xl/sharedStrings.xml><?xml version="1.0" encoding="utf-8"?>
<sst xmlns="http://schemas.openxmlformats.org/spreadsheetml/2006/main" count="275" uniqueCount="151">
  <si>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</si>
  <si>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</si>
  <si>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</si>
  <si>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</si>
  <si>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</si>
  <si>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</si>
  <si>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</si>
  <si>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</si>
  <si>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</si>
  <si>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</si>
  <si>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</si>
  <si>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</si>
  <si>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</si>
  <si>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</si>
  <si>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</si>
  <si>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</si>
  <si>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</si>
  <si>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</si>
  <si>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</si>
  <si>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</si>
  <si>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</si>
  <si>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</si>
  <si>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</si>
  <si>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</si>
  <si>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</si>
  <si>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</si>
  <si>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</si>
  <si>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</si>
  <si>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</si>
  <si>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12 a 14 anos</t>
  </si>
  <si>
    <t>15 a 17 anos</t>
  </si>
  <si>
    <t>18 e mais</t>
  </si>
  <si>
    <t>MASCULINO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</si>
  <si>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</si>
  <si>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</si>
  <si>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</si>
  <si>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</si>
  <si>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</si>
  <si>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</si>
  <si>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</si>
  <si>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</si>
  <si>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</si>
  <si>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</si>
  <si>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</si>
  <si>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</si>
  <si>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</si>
  <si>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</si>
  <si>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</si>
  <si>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</si>
  <si>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</si>
  <si>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</si>
  <si>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</si>
  <si>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</si>
  <si>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</si>
  <si>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</si>
  <si>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</si>
  <si>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</si>
  <si>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</si>
  <si>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</si>
  <si>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</si>
  <si>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</si>
  <si>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</si>
  <si>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</si>
  <si>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</si>
  <si>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</si>
  <si>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</si>
  <si>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</si>
  <si>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</si>
  <si>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</si>
  <si>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</si>
  <si>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</si>
  <si>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</si>
  <si>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</si>
  <si>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</si>
  <si>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</si>
  <si>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</si>
  <si>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</si>
  <si>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</si>
  <si>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</si>
  <si>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</si>
  <si>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</si>
  <si>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</si>
  <si>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</si>
  <si>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</si>
  <si>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</si>
  <si>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</si>
  <si>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</si>
  <si>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</si>
  <si>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</si>
  <si>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</si>
  <si>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</si>
  <si>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</si>
  <si>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</si>
  <si>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</si>
  <si>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</si>
  <si>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</si>
  <si>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</si>
  <si>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</si>
  <si>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</si>
  <si>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</si>
  <si>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</si>
  <si>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</si>
  <si>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</si>
  <si>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</si>
  <si>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</si>
  <si>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</si>
  <si>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</si>
  <si>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</si>
  <si>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</si>
  <si>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</si>
  <si>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</si>
  <si>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</si>
  <si>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</si>
  <si>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</si>
  <si>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</si>
  <si>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</si>
  <si>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</si>
  <si>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</si>
  <si>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</si>
  <si>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</si>
  <si>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</si>
  <si>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</si>
  <si>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</si>
  <si>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</si>
  <si>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</si>
  <si>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</si>
  <si>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ESTELIONATO E OUTRAS FRAUDES</t>
  </si>
  <si>
    <t>EXTORSÃO MEDIANTE SEQÜESTRO</t>
  </si>
  <si>
    <t>HOMICÍDIO DOLOSO PRIVILEGIADO TENTADO</t>
  </si>
  <si>
    <t>INCÊNDIO</t>
  </si>
  <si>
    <t>PORTE OU USO DE DROGAS</t>
  </si>
  <si>
    <t>Rua Florêncio de Abreu, nº 848 - 5º andar - Luz - São Paulo/SP - CEP 01030-001 - Fone 2927-9152</t>
  </si>
  <si>
    <t>INTERNAÇÃO (Internação + Internação Sanção)</t>
  </si>
  <si>
    <t>PROGRAMAS (Atendimento Inicial + Internação Provisória)</t>
  </si>
  <si>
    <t>SEMILIBERDADE</t>
  </si>
  <si>
    <t>ATENDIMENTO EXTERNO (CDP/Clínica/DP/Hospital/Residência)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</si>
  <si>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</si>
  <si>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</si>
  <si>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</si>
  <si>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</si>
  <si>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</si>
  <si>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</si>
  <si>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</si>
  <si>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</si>
  <si>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VIAS DE FATO</t>
  </si>
  <si>
    <t>ATOS INFRACIONAIS POR ARTIGO DO ECA - POSIÇÃO EM 05.11.2021</t>
  </si>
  <si>
    <t>POSIÇÃO:- CORTE AIO 05.11.2021</t>
  </si>
  <si>
    <t>ATOS INFRACIONAIS POR FAIXA ETÁRIA - POSIÇÃO EM 05.11.2021</t>
  </si>
  <si>
    <t>BOLETIM ESTATÍSTICO DIÁRIO DA FUNDAÇÃO CASA - POSIÇÃO 05/11/2021 - 10h15</t>
  </si>
  <si>
    <t>05.11.2021</t>
  </si>
  <si>
    <t>TOTAL (distribuidos em 47 municípios, incluindo a Capital)
 sendo que 0 centros de atendimento são gestão compartilhada.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</si>
</sst>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7" fillId="0" borderId="0"/>
    <xf numFmtId="0" fontId="6" fillId="0" borderId="0"/>
    <xf numFmtId="0" fontId="18" fillId="0" borderId="0"/>
    <xf numFmtId="0" fontId="19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wrapText="1"/>
    </xf>
    <xf numFmtId="0" fontId="6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0" fillId="0" borderId="0" xfId="3" applyFont="1" applyAlignment="1" applyProtection="1">
      <alignment horizontal="center" vertical="center"/>
      <protection hidden="1"/>
    </xf>
    <xf numFmtId="0" fontId="27" fillId="0" borderId="0" xfId="3" applyFont="1" applyFill="1" applyAlignment="1" applyProtection="1">
      <alignment horizontal="center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4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5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4" fillId="5" borderId="6" xfId="3" applyNumberFormat="1" applyFont="1" applyFill="1" applyBorder="1" applyAlignment="1" applyProtection="1">
      <alignment horizontal="center" vertical="center"/>
      <protection locked="0"/>
    </xf>
    <xf numFmtId="14" fontId="24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4" fillId="6" borderId="9" xfId="3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6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28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0" fillId="6" borderId="0" xfId="3" applyFont="1" applyFill="1" applyBorder="1" applyAlignment="1" applyProtection="1">
      <alignment horizontal="center" vertical="center"/>
      <protection hidden="1"/>
    </xf>
    <xf numFmtId="0" fontId="21" fillId="6" borderId="3" xfId="3" applyFont="1" applyFill="1" applyBorder="1" applyAlignment="1" applyProtection="1">
      <alignment horizontal="center" vertical="center"/>
      <protection locked="0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4" fillId="0" borderId="7" xfId="3" applyFont="1" applyBorder="1" applyAlignment="1" applyProtection="1">
      <alignment horizontal="center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0" borderId="8" xfId="3" applyFont="1" applyBorder="1" applyAlignment="1" applyProtection="1">
      <alignment horizontal="center" vertical="center" wrapText="1"/>
      <protection hidden="1"/>
    </xf>
    <xf numFmtId="0" fontId="24" fillId="0" borderId="9" xfId="3" applyFont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4" fillId="0" borderId="7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 wrapText="1"/>
      <protection hidden="1"/>
    </xf>
    <xf numFmtId="0" fontId="24" fillId="0" borderId="8" xfId="3" applyFont="1" applyFill="1" applyBorder="1" applyAlignment="1" applyProtection="1">
      <alignment horizontal="center" vertical="center" wrapText="1"/>
      <protection hidden="1"/>
    </xf>
    <xf numFmtId="0" fontId="24" fillId="0" borderId="9" xfId="3" applyFont="1" applyFill="1" applyBorder="1" applyAlignment="1" applyProtection="1">
      <alignment horizontal="center" vertical="center" wrapText="1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5" borderId="10" xfId="3" applyFont="1" applyFill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workbookViewId="0">
      <selection sqref="A1:K1"/>
    </sheetView>
  </sheetViews>
  <sheetFormatPr defaultRowHeight="12.75"/>
  <cols>
    <col min="1" max="1" width="56.140625" style="21" customWidth="1"/>
    <col min="2" max="5" width="12.7109375" style="21" customWidth="1"/>
    <col min="6" max="6" width="13.7109375" style="21" customWidth="1"/>
    <col min="7" max="7" width="19.42578125" style="21" bestFit="1" customWidth="1"/>
    <col min="8" max="8" width="10.7109375" style="21" bestFit="1" customWidth="1"/>
    <col min="9" max="9" width="11.140625" style="21" bestFit="1" customWidth="1"/>
    <col min="10" max="10" width="14.28515625" style="21" customWidth="1"/>
    <col min="11" max="11" width="11.42578125" style="21" customWidth="1"/>
    <col min="12" max="12" width="4.85546875" style="21" customWidth="1"/>
    <col min="13" max="14" width="4.85546875" style="22" customWidth="1"/>
    <col min="15" max="15" width="4.85546875" style="23" customWidth="1"/>
    <col min="16" max="16" width="4.85546875" style="21" customWidth="1"/>
    <col min="17" max="16384" width="9.140625" style="21"/>
  </cols>
  <sheetData>
    <row r="1" spans="1:11" ht="17.25">
      <c r="A1" s="130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>
      <c r="A2" s="133" t="s">
        <v>20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17.25">
      <c r="A3" s="136" t="s">
        <v>21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3.5" thickBot="1">
      <c r="A4" s="133" t="s">
        <v>131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ht="15.75">
      <c r="A5" s="139" t="s">
        <v>148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30"/>
    </row>
    <row r="7" spans="1:11" ht="15">
      <c r="A7" s="106" t="s">
        <v>22</v>
      </c>
      <c r="B7" s="81" t="s">
        <v>23</v>
      </c>
      <c r="C7" s="81" t="s">
        <v>24</v>
      </c>
      <c r="D7" s="81" t="s">
        <v>25</v>
      </c>
      <c r="E7" s="80" t="s">
        <v>149</v>
      </c>
      <c r="F7" s="27"/>
      <c r="G7" s="103" t="s">
        <v>26</v>
      </c>
      <c r="H7" s="81" t="s">
        <v>25</v>
      </c>
      <c r="I7" s="80" t="s">
        <v>149</v>
      </c>
      <c r="J7" s="44" t="s">
        <v>27</v>
      </c>
      <c r="K7" s="45" t="s">
        <v>28</v>
      </c>
    </row>
    <row r="8" spans="1:11" ht="15">
      <c r="A8" s="50" t="s">
        <v>132</v>
      </c>
      <c r="B8" s="32">
        <v>6414</v>
      </c>
      <c r="C8" s="32">
        <v>5700</v>
      </c>
      <c r="D8" s="32">
        <v>3962</v>
      </c>
      <c r="E8" s="51">
        <v>4125</v>
      </c>
      <c r="F8" s="27"/>
      <c r="G8" s="48" t="s">
        <v>29</v>
      </c>
      <c r="H8" s="33">
        <v>249</v>
      </c>
      <c r="I8" s="49">
        <v>282</v>
      </c>
      <c r="J8" s="46">
        <v>12</v>
      </c>
      <c r="K8" s="47">
        <v>6</v>
      </c>
    </row>
    <row r="9" spans="1:11" ht="15">
      <c r="A9" s="50" t="s">
        <v>133</v>
      </c>
      <c r="B9" s="32">
        <v>824</v>
      </c>
      <c r="C9" s="32">
        <v>801</v>
      </c>
      <c r="D9" s="32">
        <v>570</v>
      </c>
      <c r="E9" s="51">
        <v>752</v>
      </c>
      <c r="F9" s="27"/>
      <c r="G9" s="48" t="s">
        <v>30</v>
      </c>
      <c r="H9" s="33">
        <v>3493</v>
      </c>
      <c r="I9" s="49">
        <v>3459</v>
      </c>
      <c r="J9" s="46">
        <v>13</v>
      </c>
      <c r="K9" s="47">
        <v>60</v>
      </c>
    </row>
    <row r="10" spans="1:11" ht="15">
      <c r="A10" s="50" t="s">
        <v>134</v>
      </c>
      <c r="B10" s="32">
        <v>365</v>
      </c>
      <c r="C10" s="32">
        <v>330</v>
      </c>
      <c r="D10" s="32">
        <v>0</v>
      </c>
      <c r="E10" s="51">
        <v>142</v>
      </c>
      <c r="F10" s="27"/>
      <c r="G10" s="61" t="s">
        <v>31</v>
      </c>
      <c r="H10" s="62">
        <v>1169</v>
      </c>
      <c r="I10" s="63">
        <v>1303</v>
      </c>
      <c r="J10" s="46">
        <v>14</v>
      </c>
      <c r="K10" s="47">
        <v>216</v>
      </c>
    </row>
    <row r="11" spans="1:11" ht="15">
      <c r="A11" s="52" t="s">
        <v>18</v>
      </c>
      <c r="B11" s="101">
        <v>7603</v>
      </c>
      <c r="C11" s="101">
        <v>6831</v>
      </c>
      <c r="D11" s="101">
        <v>4532</v>
      </c>
      <c r="E11" s="102">
        <v>5019</v>
      </c>
      <c r="F11" s="27"/>
      <c r="G11" s="25"/>
      <c r="H11" s="25"/>
      <c r="I11" s="25"/>
      <c r="J11" s="46">
        <v>15</v>
      </c>
      <c r="K11" s="47">
        <v>546</v>
      </c>
    </row>
    <row r="12" spans="1:11" ht="15">
      <c r="A12" s="50" t="s">
        <v>135</v>
      </c>
      <c r="B12" s="30">
        <v>22</v>
      </c>
      <c r="C12" s="30">
        <v>19</v>
      </c>
      <c r="D12" s="30">
        <v>379</v>
      </c>
      <c r="E12" s="51">
        <v>25</v>
      </c>
      <c r="F12" s="27"/>
      <c r="G12" s="26"/>
      <c r="H12" s="26"/>
      <c r="I12" s="30"/>
      <c r="J12" s="46">
        <v>16</v>
      </c>
      <c r="K12" s="47">
        <v>1143</v>
      </c>
    </row>
    <row r="13" spans="1:11" ht="15">
      <c r="A13" s="53" t="s">
        <v>34</v>
      </c>
      <c r="B13" s="87">
        <v>7625</v>
      </c>
      <c r="C13" s="87">
        <v>6850</v>
      </c>
      <c r="D13" s="87">
        <v>4911</v>
      </c>
      <c r="E13" s="54">
        <v>5044</v>
      </c>
      <c r="F13" s="27"/>
      <c r="G13" s="64" t="s">
        <v>32</v>
      </c>
      <c r="H13" s="65">
        <v>0.95678033306899291</v>
      </c>
      <c r="I13" s="30"/>
      <c r="J13" s="46">
        <v>17</v>
      </c>
      <c r="K13" s="47">
        <v>1770</v>
      </c>
    </row>
    <row r="14" spans="1:11" ht="15">
      <c r="A14" s="25"/>
      <c r="B14" s="25"/>
      <c r="C14" s="25"/>
      <c r="D14" s="25"/>
      <c r="E14" s="25"/>
      <c r="F14" s="27"/>
      <c r="G14" s="66" t="s">
        <v>33</v>
      </c>
      <c r="H14" s="67">
        <v>4.3219666931007136E-2</v>
      </c>
      <c r="I14" s="28"/>
      <c r="J14" s="46">
        <v>18</v>
      </c>
      <c r="K14" s="47">
        <v>1153</v>
      </c>
    </row>
    <row r="15" spans="1:11" ht="15">
      <c r="A15" s="25"/>
      <c r="B15" s="25"/>
      <c r="C15" s="25"/>
      <c r="D15" s="25"/>
      <c r="E15" s="25"/>
      <c r="F15" s="27"/>
      <c r="G15" s="26"/>
      <c r="H15" s="26"/>
      <c r="I15" s="35"/>
      <c r="J15" s="46">
        <v>19</v>
      </c>
      <c r="K15" s="47">
        <v>130</v>
      </c>
    </row>
    <row r="16" spans="1:11" ht="15">
      <c r="A16" s="25"/>
      <c r="B16" s="25"/>
      <c r="C16" s="25"/>
      <c r="D16" s="25"/>
      <c r="E16" s="25"/>
      <c r="F16" s="35"/>
      <c r="G16" s="26"/>
      <c r="H16" s="26"/>
      <c r="I16" s="35"/>
      <c r="J16" s="46">
        <v>20</v>
      </c>
      <c r="K16" s="47">
        <v>20</v>
      </c>
    </row>
    <row r="17" spans="1:11" ht="15">
      <c r="A17" s="34"/>
      <c r="B17" s="35"/>
      <c r="C17" s="35"/>
      <c r="D17" s="35"/>
      <c r="E17" s="35"/>
      <c r="F17" s="35"/>
      <c r="G17" s="26"/>
      <c r="H17" s="26"/>
      <c r="I17" s="35"/>
      <c r="J17" s="69">
        <v>21</v>
      </c>
      <c r="K17" s="70">
        <v>0</v>
      </c>
    </row>
    <row r="18" spans="1:11">
      <c r="A18" s="34"/>
      <c r="B18" s="35"/>
      <c r="C18" s="35"/>
      <c r="D18" s="35"/>
      <c r="E18" s="35"/>
      <c r="F18" s="35"/>
      <c r="G18" s="26"/>
      <c r="H18" s="26"/>
      <c r="I18" s="35"/>
      <c r="J18" s="30"/>
      <c r="K18" s="30"/>
    </row>
    <row r="19" spans="1:11" ht="15">
      <c r="A19" s="55" t="s">
        <v>0</v>
      </c>
      <c r="B19" s="125" t="s">
        <v>35</v>
      </c>
      <c r="C19" s="126"/>
      <c r="D19" s="25"/>
      <c r="E19" s="25"/>
      <c r="F19" s="29"/>
      <c r="G19" s="127" t="s">
        <v>36</v>
      </c>
      <c r="H19" s="128"/>
      <c r="I19" s="128"/>
      <c r="J19" s="128"/>
      <c r="K19" s="129"/>
    </row>
    <row r="20" spans="1:11" ht="15">
      <c r="A20" s="56" t="s">
        <v>37</v>
      </c>
      <c r="B20" s="36">
        <v>2548</v>
      </c>
      <c r="C20" s="57">
        <v>0.50515463917525771</v>
      </c>
      <c r="D20" s="89"/>
      <c r="E20" s="89"/>
      <c r="F20" s="31"/>
      <c r="G20" s="121" t="s">
        <v>38</v>
      </c>
      <c r="H20" s="122"/>
      <c r="I20" s="116" t="s">
        <v>39</v>
      </c>
      <c r="J20" s="116"/>
      <c r="K20" s="40">
        <v>0.21907216494845361</v>
      </c>
    </row>
    <row r="21" spans="1:11" ht="15">
      <c r="A21" s="56" t="s">
        <v>40</v>
      </c>
      <c r="B21" s="36">
        <v>1628</v>
      </c>
      <c r="C21" s="57">
        <v>0.32275971451229185</v>
      </c>
      <c r="D21" s="89"/>
      <c r="E21" s="89"/>
      <c r="F21" s="31"/>
      <c r="G21" s="121"/>
      <c r="H21" s="122"/>
      <c r="I21" s="116" t="s">
        <v>41</v>
      </c>
      <c r="J21" s="116"/>
      <c r="K21" s="40">
        <v>0.18417922283901667</v>
      </c>
    </row>
    <row r="22" spans="1:11" ht="15">
      <c r="A22" s="56" t="s">
        <v>42</v>
      </c>
      <c r="B22" s="36">
        <v>132</v>
      </c>
      <c r="C22" s="57">
        <v>2.6169706582077717E-2</v>
      </c>
      <c r="D22" s="89"/>
      <c r="E22" s="89"/>
      <c r="F22" s="31"/>
      <c r="G22" s="121"/>
      <c r="H22" s="122"/>
      <c r="I22" s="122" t="s">
        <v>43</v>
      </c>
      <c r="J22" s="122"/>
      <c r="K22" s="40">
        <v>0.5317208564631245</v>
      </c>
    </row>
    <row r="23" spans="1:11" ht="15">
      <c r="A23" s="56" t="s">
        <v>44</v>
      </c>
      <c r="B23" s="36">
        <v>112</v>
      </c>
      <c r="C23" s="57">
        <v>2.2204599524187154E-2</v>
      </c>
      <c r="D23" s="89"/>
      <c r="E23" s="89"/>
      <c r="F23" s="31"/>
      <c r="G23" s="121"/>
      <c r="H23" s="122"/>
      <c r="I23" s="116" t="s">
        <v>45</v>
      </c>
      <c r="J23" s="116"/>
      <c r="K23" s="40">
        <v>5.392545598731166E-2</v>
      </c>
    </row>
    <row r="24" spans="1:11" ht="15">
      <c r="A24" s="56" t="s">
        <v>46</v>
      </c>
      <c r="B24" s="36">
        <v>68</v>
      </c>
      <c r="C24" s="57">
        <v>1.3481363996827915E-2</v>
      </c>
      <c r="D24" s="89"/>
      <c r="E24" s="89"/>
      <c r="F24" s="25"/>
      <c r="G24" s="121"/>
      <c r="H24" s="122"/>
      <c r="I24" s="122" t="s">
        <v>47</v>
      </c>
      <c r="J24" s="122"/>
      <c r="K24" s="40">
        <v>6.1459159397303726E-3</v>
      </c>
    </row>
    <row r="25" spans="1:11" ht="15">
      <c r="A25" s="56" t="s">
        <v>48</v>
      </c>
      <c r="B25" s="36">
        <v>64</v>
      </c>
      <c r="C25" s="57">
        <v>1.2688342585249802E-2</v>
      </c>
      <c r="D25" s="89"/>
      <c r="E25" s="89"/>
      <c r="F25" s="31"/>
      <c r="G25" s="123"/>
      <c r="H25" s="124"/>
      <c r="I25" s="124" t="s">
        <v>49</v>
      </c>
      <c r="J25" s="124"/>
      <c r="K25" s="41">
        <v>4.9563838223632035E-3</v>
      </c>
    </row>
    <row r="26" spans="1:11" ht="15">
      <c r="A26" s="56" t="s">
        <v>50</v>
      </c>
      <c r="B26" s="36">
        <v>60</v>
      </c>
      <c r="C26" s="57">
        <v>1.1895321173671689E-2</v>
      </c>
      <c r="D26" s="89"/>
      <c r="E26" s="89"/>
      <c r="F26" s="31"/>
      <c r="G26" s="74"/>
      <c r="H26" s="75"/>
      <c r="I26" s="75"/>
      <c r="J26" s="75"/>
      <c r="K26" s="76"/>
    </row>
    <row r="27" spans="1:11" ht="15">
      <c r="A27" s="56" t="s">
        <v>53</v>
      </c>
      <c r="B27" s="36">
        <v>54</v>
      </c>
      <c r="C27" s="57">
        <v>1.070578905630452E-2</v>
      </c>
      <c r="D27" s="89"/>
      <c r="E27" s="89"/>
      <c r="F27" s="31"/>
      <c r="G27" s="112" t="s">
        <v>52</v>
      </c>
      <c r="H27" s="113"/>
      <c r="I27" s="113" t="s">
        <v>39</v>
      </c>
      <c r="J27" s="113"/>
      <c r="K27" s="42">
        <v>0.28588421887390958</v>
      </c>
    </row>
    <row r="28" spans="1:11" ht="15">
      <c r="A28" s="56" t="s">
        <v>54</v>
      </c>
      <c r="B28" s="36">
        <v>49</v>
      </c>
      <c r="C28" s="57">
        <v>9.7145122918318796E-3</v>
      </c>
      <c r="D28" s="89"/>
      <c r="E28" s="89"/>
      <c r="F28" s="31"/>
      <c r="G28" s="112"/>
      <c r="H28" s="113"/>
      <c r="I28" s="116" t="s">
        <v>41</v>
      </c>
      <c r="J28" s="116"/>
      <c r="K28" s="42">
        <v>0.16633624107850911</v>
      </c>
    </row>
    <row r="29" spans="1:11" ht="15">
      <c r="A29" s="56" t="s">
        <v>51</v>
      </c>
      <c r="B29" s="36">
        <v>45</v>
      </c>
      <c r="C29" s="57">
        <v>8.9214908802537664E-3</v>
      </c>
      <c r="D29" s="89"/>
      <c r="E29" s="25"/>
      <c r="F29" s="31"/>
      <c r="G29" s="112"/>
      <c r="H29" s="113"/>
      <c r="I29" s="113" t="s">
        <v>43</v>
      </c>
      <c r="J29" s="113"/>
      <c r="K29" s="42">
        <v>0.48711340206185566</v>
      </c>
    </row>
    <row r="30" spans="1:11" ht="15">
      <c r="A30" s="71" t="s">
        <v>55</v>
      </c>
      <c r="B30" s="72">
        <v>284</v>
      </c>
      <c r="C30" s="73">
        <v>5.6304520222045996E-2</v>
      </c>
      <c r="D30" s="89"/>
      <c r="E30" s="89"/>
      <c r="F30" s="31"/>
      <c r="G30" s="114"/>
      <c r="H30" s="115"/>
      <c r="I30" s="115" t="s">
        <v>45</v>
      </c>
      <c r="J30" s="115"/>
      <c r="K30" s="43">
        <v>6.0666137985725614E-2</v>
      </c>
    </row>
    <row r="31" spans="1:11" ht="15">
      <c r="A31" s="31"/>
      <c r="B31" s="36"/>
      <c r="C31" s="89"/>
      <c r="D31" s="31"/>
      <c r="E31" s="104"/>
      <c r="F31" s="104"/>
      <c r="G31" s="104"/>
      <c r="H31" s="90"/>
      <c r="I31" s="30"/>
      <c r="J31" s="26"/>
      <c r="K31" s="26"/>
    </row>
    <row r="32" spans="1:11" ht="30">
      <c r="A32" s="117" t="s">
        <v>56</v>
      </c>
      <c r="B32" s="118"/>
      <c r="C32" s="118"/>
      <c r="D32" s="118"/>
      <c r="E32" s="77" t="s">
        <v>28</v>
      </c>
      <c r="F32" s="30"/>
      <c r="G32" s="119" t="s">
        <v>57</v>
      </c>
      <c r="H32" s="120"/>
      <c r="I32" s="78" t="s">
        <v>58</v>
      </c>
      <c r="J32" s="78" t="s">
        <v>59</v>
      </c>
      <c r="K32" s="79" t="s">
        <v>60</v>
      </c>
    </row>
    <row r="33" spans="1:11" ht="15">
      <c r="A33" s="110" t="s">
        <v>61</v>
      </c>
      <c r="B33" s="111"/>
      <c r="C33" s="111"/>
      <c r="D33" s="111"/>
      <c r="E33" s="58">
        <v>4</v>
      </c>
      <c r="F33" s="30"/>
      <c r="G33" s="94" t="s">
        <v>63</v>
      </c>
      <c r="H33" s="95"/>
      <c r="I33" s="38">
        <v>531</v>
      </c>
      <c r="J33" s="38">
        <v>812</v>
      </c>
      <c r="K33" s="60">
        <v>0.65394088669950734</v>
      </c>
    </row>
    <row r="34" spans="1:11" ht="15">
      <c r="A34" s="110" t="s">
        <v>62</v>
      </c>
      <c r="B34" s="111"/>
      <c r="C34" s="111"/>
      <c r="D34" s="111"/>
      <c r="E34" s="58">
        <v>3</v>
      </c>
      <c r="F34" s="30"/>
      <c r="G34" s="94" t="s">
        <v>65</v>
      </c>
      <c r="H34" s="95"/>
      <c r="I34" s="38">
        <v>694</v>
      </c>
      <c r="J34" s="38">
        <v>915</v>
      </c>
      <c r="K34" s="60">
        <v>0.7584699453551913</v>
      </c>
    </row>
    <row r="35" spans="1:11" ht="15">
      <c r="A35" s="110" t="s">
        <v>64</v>
      </c>
      <c r="B35" s="111"/>
      <c r="C35" s="111"/>
      <c r="D35" s="111"/>
      <c r="E35" s="59">
        <v>10</v>
      </c>
      <c r="F35" s="30"/>
      <c r="G35" s="94" t="s">
        <v>67</v>
      </c>
      <c r="H35" s="95"/>
      <c r="I35" s="38">
        <v>803</v>
      </c>
      <c r="J35" s="38">
        <v>1004</v>
      </c>
      <c r="K35" s="83">
        <v>0.79980079681274896</v>
      </c>
    </row>
    <row r="36" spans="1:11" ht="15">
      <c r="A36" s="110" t="s">
        <v>66</v>
      </c>
      <c r="B36" s="111"/>
      <c r="C36" s="111"/>
      <c r="D36" s="111"/>
      <c r="E36" s="59">
        <v>18</v>
      </c>
      <c r="F36" s="30"/>
      <c r="G36" s="94" t="s">
        <v>69</v>
      </c>
      <c r="H36" s="95"/>
      <c r="I36" s="38">
        <v>741</v>
      </c>
      <c r="J36" s="38">
        <v>1263</v>
      </c>
      <c r="K36" s="60">
        <v>0.58669833729216148</v>
      </c>
    </row>
    <row r="37" spans="1:11" ht="15">
      <c r="A37" s="110" t="s">
        <v>68</v>
      </c>
      <c r="B37" s="111"/>
      <c r="C37" s="111"/>
      <c r="D37" s="111"/>
      <c r="E37" s="59">
        <v>56</v>
      </c>
      <c r="F37" s="30"/>
      <c r="G37" s="94" t="s">
        <v>71</v>
      </c>
      <c r="H37" s="95"/>
      <c r="I37" s="38">
        <v>526</v>
      </c>
      <c r="J37" s="38">
        <v>886</v>
      </c>
      <c r="K37" s="60">
        <v>0.5936794582392777</v>
      </c>
    </row>
    <row r="38" spans="1:11" ht="15">
      <c r="A38" s="110" t="s">
        <v>70</v>
      </c>
      <c r="B38" s="111"/>
      <c r="C38" s="111"/>
      <c r="D38" s="111"/>
      <c r="E38" s="59">
        <v>3</v>
      </c>
      <c r="F38" s="30"/>
      <c r="G38" s="94" t="s">
        <v>72</v>
      </c>
      <c r="H38" s="95"/>
      <c r="I38" s="38">
        <v>597</v>
      </c>
      <c r="J38" s="38">
        <v>879</v>
      </c>
      <c r="K38" s="60">
        <v>0.67918088737201365</v>
      </c>
    </row>
    <row r="39" spans="1:11" ht="15">
      <c r="A39" s="110" t="s">
        <v>73</v>
      </c>
      <c r="B39" s="111"/>
      <c r="C39" s="111"/>
      <c r="D39" s="111"/>
      <c r="E39" s="59">
        <v>4</v>
      </c>
      <c r="F39" s="30"/>
      <c r="G39" s="94" t="s">
        <v>74</v>
      </c>
      <c r="H39" s="95"/>
      <c r="I39" s="38">
        <v>613</v>
      </c>
      <c r="J39" s="39">
        <v>1045</v>
      </c>
      <c r="K39" s="60">
        <v>0.58660287081339713</v>
      </c>
    </row>
    <row r="40" spans="1:11" ht="15">
      <c r="A40" s="110" t="s">
        <v>75</v>
      </c>
      <c r="B40" s="111"/>
      <c r="C40" s="111"/>
      <c r="D40" s="111"/>
      <c r="E40" s="59">
        <v>7</v>
      </c>
      <c r="F40" s="30"/>
      <c r="G40" s="94" t="s">
        <v>76</v>
      </c>
      <c r="H40" s="95"/>
      <c r="I40" s="38">
        <v>539</v>
      </c>
      <c r="J40" s="38">
        <v>786</v>
      </c>
      <c r="K40" s="60">
        <v>0.68575063613231557</v>
      </c>
    </row>
    <row r="41" spans="1:11" ht="15">
      <c r="A41" s="110" t="s">
        <v>77</v>
      </c>
      <c r="B41" s="111"/>
      <c r="C41" s="111"/>
      <c r="D41" s="111"/>
      <c r="E41" s="58">
        <v>16</v>
      </c>
      <c r="F41" s="30"/>
      <c r="G41" s="94"/>
      <c r="H41" s="95"/>
      <c r="I41" s="38"/>
      <c r="J41" s="38"/>
      <c r="K41" s="60"/>
    </row>
    <row r="42" spans="1:11" ht="15.75">
      <c r="A42" s="108" t="s">
        <v>150</v>
      </c>
      <c r="B42" s="109"/>
      <c r="C42" s="109"/>
      <c r="D42" s="109"/>
      <c r="E42" s="68">
        <v>121</v>
      </c>
      <c r="F42" s="30"/>
      <c r="G42" s="84" t="s">
        <v>78</v>
      </c>
      <c r="H42" s="88"/>
      <c r="I42" s="85">
        <v>5044</v>
      </c>
      <c r="J42" s="85">
        <v>7590</v>
      </c>
      <c r="K42" s="86">
        <v>0.66455862977602109</v>
      </c>
    </row>
    <row r="43" spans="1:11">
      <c r="A43" s="26"/>
      <c r="B43" s="26"/>
      <c r="C43" s="26"/>
      <c r="D43" s="26"/>
      <c r="E43" s="26"/>
      <c r="F43" s="30"/>
      <c r="G43" s="26"/>
      <c r="H43" s="26"/>
      <c r="I43" s="26"/>
      <c r="J43" s="26"/>
      <c r="K43" s="26"/>
    </row>
    <row r="44" spans="1:11" ht="45">
      <c r="A44" s="91" t="s">
        <v>79</v>
      </c>
      <c r="B44" s="107" t="s">
        <v>80</v>
      </c>
      <c r="C44" s="107" t="s">
        <v>81</v>
      </c>
      <c r="D44" s="107" t="s">
        <v>82</v>
      </c>
      <c r="E44" s="107" t="s">
        <v>83</v>
      </c>
      <c r="F44" s="107" t="s">
        <v>84</v>
      </c>
      <c r="G44" s="107" t="s">
        <v>18</v>
      </c>
      <c r="H44" s="77" t="s">
        <v>85</v>
      </c>
      <c r="I44" s="25"/>
      <c r="J44" s="106" t="s">
        <v>86</v>
      </c>
      <c r="K44" s="77" t="s">
        <v>10</v>
      </c>
    </row>
    <row r="45" spans="1:11" ht="15">
      <c r="A45" s="105" t="s">
        <v>87</v>
      </c>
      <c r="B45" s="37">
        <v>0</v>
      </c>
      <c r="C45" s="37">
        <v>0</v>
      </c>
      <c r="D45" s="37">
        <v>0</v>
      </c>
      <c r="E45" s="37">
        <v>15</v>
      </c>
      <c r="F45" s="82">
        <v>0</v>
      </c>
      <c r="G45" s="37">
        <v>15</v>
      </c>
      <c r="H45" s="92">
        <v>2.9738302934179221E-3</v>
      </c>
      <c r="I45" s="25"/>
      <c r="J45" s="93" t="s">
        <v>88</v>
      </c>
      <c r="K45" s="96">
        <v>205</v>
      </c>
    </row>
    <row r="46" spans="1:11" ht="15">
      <c r="A46" s="105" t="s">
        <v>89</v>
      </c>
      <c r="B46" s="37">
        <v>19</v>
      </c>
      <c r="C46" s="37">
        <v>207</v>
      </c>
      <c r="D46" s="37">
        <v>12</v>
      </c>
      <c r="E46" s="37">
        <v>1117</v>
      </c>
      <c r="F46" s="82">
        <v>53</v>
      </c>
      <c r="G46" s="37">
        <v>1408</v>
      </c>
      <c r="H46" s="92">
        <v>0.27914353687549565</v>
      </c>
      <c r="I46" s="25"/>
      <c r="J46" s="93" t="s">
        <v>90</v>
      </c>
      <c r="K46" s="96">
        <v>2808</v>
      </c>
    </row>
    <row r="47" spans="1:11" ht="15">
      <c r="A47" s="105" t="s">
        <v>91</v>
      </c>
      <c r="B47" s="37">
        <v>0</v>
      </c>
      <c r="C47" s="37">
        <v>0</v>
      </c>
      <c r="D47" s="37">
        <v>0</v>
      </c>
      <c r="E47" s="37">
        <v>14</v>
      </c>
      <c r="F47" s="82">
        <v>0</v>
      </c>
      <c r="G47" s="37">
        <v>14</v>
      </c>
      <c r="H47" s="92">
        <v>2.7755749405233942E-3</v>
      </c>
      <c r="I47" s="25"/>
      <c r="J47" s="93" t="s">
        <v>92</v>
      </c>
      <c r="K47" s="96">
        <v>1834</v>
      </c>
    </row>
    <row r="48" spans="1:11" ht="15">
      <c r="A48" s="105" t="s">
        <v>93</v>
      </c>
      <c r="B48" s="37">
        <v>36</v>
      </c>
      <c r="C48" s="37">
        <v>376</v>
      </c>
      <c r="D48" s="37">
        <v>37</v>
      </c>
      <c r="E48" s="37">
        <v>2357</v>
      </c>
      <c r="F48" s="82">
        <v>89</v>
      </c>
      <c r="G48" s="37">
        <v>2895</v>
      </c>
      <c r="H48" s="92">
        <v>0.57394924662965896</v>
      </c>
      <c r="I48" s="25"/>
      <c r="J48" s="93" t="s">
        <v>94</v>
      </c>
      <c r="K48" s="96">
        <v>39</v>
      </c>
    </row>
    <row r="49" spans="1:11" ht="15">
      <c r="A49" s="105" t="s">
        <v>95</v>
      </c>
      <c r="B49" s="37">
        <v>10</v>
      </c>
      <c r="C49" s="37">
        <v>103</v>
      </c>
      <c r="D49" s="37">
        <v>6</v>
      </c>
      <c r="E49" s="37">
        <v>575</v>
      </c>
      <c r="F49" s="82">
        <v>17</v>
      </c>
      <c r="G49" s="37">
        <v>711</v>
      </c>
      <c r="H49" s="92">
        <v>0.14095955590800952</v>
      </c>
      <c r="I49" s="25"/>
      <c r="J49" s="97" t="s">
        <v>96</v>
      </c>
      <c r="K49" s="96">
        <v>16</v>
      </c>
    </row>
    <row r="50" spans="1:11" ht="15">
      <c r="A50" s="105" t="s">
        <v>97</v>
      </c>
      <c r="B50" s="37">
        <v>0</v>
      </c>
      <c r="C50" s="37">
        <v>1</v>
      </c>
      <c r="D50" s="37">
        <v>0</v>
      </c>
      <c r="E50" s="37">
        <v>0</v>
      </c>
      <c r="F50" s="82">
        <v>0</v>
      </c>
      <c r="G50" s="37">
        <v>1</v>
      </c>
      <c r="H50" s="92">
        <v>1.9825535289452815E-4</v>
      </c>
      <c r="I50" s="25"/>
      <c r="J50" s="97" t="s">
        <v>98</v>
      </c>
      <c r="K50" s="96">
        <v>142</v>
      </c>
    </row>
    <row r="51" spans="1:11" ht="15">
      <c r="A51" s="98" t="s">
        <v>99</v>
      </c>
      <c r="B51" s="100">
        <v>65</v>
      </c>
      <c r="C51" s="100">
        <v>687</v>
      </c>
      <c r="D51" s="100">
        <v>55</v>
      </c>
      <c r="E51" s="100">
        <v>4078</v>
      </c>
      <c r="F51" s="100">
        <v>159</v>
      </c>
      <c r="G51" s="100">
        <v>5044</v>
      </c>
      <c r="H51" s="99"/>
      <c r="I51" s="25"/>
      <c r="J51" s="98" t="s">
        <v>10</v>
      </c>
      <c r="K51" s="99">
        <v>5044</v>
      </c>
    </row>
    <row r="52" spans="1:11" ht="15">
      <c r="A52" s="24"/>
      <c r="B52" s="26"/>
      <c r="C52" s="26"/>
      <c r="D52" s="26"/>
      <c r="E52" s="26"/>
      <c r="F52" s="26"/>
      <c r="G52" s="26"/>
      <c r="H52" s="26"/>
      <c r="I52" s="25"/>
      <c r="J52" s="26"/>
      <c r="K52" s="26"/>
    </row>
    <row r="53" spans="1:11" ht="45">
      <c r="A53" s="91" t="s">
        <v>136</v>
      </c>
      <c r="B53" s="107" t="s">
        <v>80</v>
      </c>
      <c r="C53" s="107" t="s">
        <v>81</v>
      </c>
      <c r="D53" s="107" t="s">
        <v>82</v>
      </c>
      <c r="E53" s="107" t="s">
        <v>83</v>
      </c>
      <c r="F53" s="107" t="s">
        <v>84</v>
      </c>
      <c r="G53" s="107" t="s">
        <v>18</v>
      </c>
      <c r="H53" s="77" t="s">
        <v>137</v>
      </c>
      <c r="I53" s="26"/>
      <c r="J53" s="26"/>
      <c r="K53" s="26"/>
    </row>
    <row r="54" spans="1:11" ht="15">
      <c r="A54" s="105" t="s">
        <v>138</v>
      </c>
      <c r="B54" s="37">
        <v>0</v>
      </c>
      <c r="C54" s="37">
        <v>0</v>
      </c>
      <c r="D54" s="37">
        <v>0</v>
      </c>
      <c r="E54" s="37">
        <v>0</v>
      </c>
      <c r="F54" s="82">
        <v>0</v>
      </c>
      <c r="G54" s="37">
        <v>0</v>
      </c>
      <c r="H54" s="92">
        <v>0</v>
      </c>
      <c r="I54" s="26"/>
      <c r="J54" s="26"/>
      <c r="K54" s="26"/>
    </row>
    <row r="55" spans="1:11" ht="15">
      <c r="A55" s="105" t="s">
        <v>139</v>
      </c>
      <c r="B55" s="37">
        <v>0</v>
      </c>
      <c r="C55" s="37">
        <v>0</v>
      </c>
      <c r="D55" s="37">
        <v>0</v>
      </c>
      <c r="E55" s="37">
        <v>0</v>
      </c>
      <c r="F55" s="82">
        <v>1</v>
      </c>
      <c r="G55" s="37">
        <v>1</v>
      </c>
      <c r="H55" s="92">
        <v>0.04</v>
      </c>
      <c r="I55" s="26"/>
      <c r="J55" s="26"/>
      <c r="K55" s="26"/>
    </row>
    <row r="56" spans="1:11" ht="15">
      <c r="A56" s="105" t="s">
        <v>140</v>
      </c>
      <c r="B56" s="37">
        <v>0</v>
      </c>
      <c r="C56" s="37">
        <v>0</v>
      </c>
      <c r="D56" s="37">
        <v>0</v>
      </c>
      <c r="E56" s="37">
        <v>0</v>
      </c>
      <c r="F56" s="82">
        <v>0</v>
      </c>
      <c r="G56" s="37">
        <v>0</v>
      </c>
      <c r="H56" s="92">
        <v>0</v>
      </c>
      <c r="I56" s="26"/>
      <c r="J56" s="25"/>
      <c r="K56" s="26"/>
    </row>
    <row r="57" spans="1:11" ht="15">
      <c r="A57" s="105" t="s">
        <v>141</v>
      </c>
      <c r="B57" s="37">
        <v>0</v>
      </c>
      <c r="C57" s="37">
        <v>0</v>
      </c>
      <c r="D57" s="37">
        <v>0</v>
      </c>
      <c r="E57" s="37">
        <v>1</v>
      </c>
      <c r="F57" s="82">
        <v>0</v>
      </c>
      <c r="G57" s="37">
        <v>1</v>
      </c>
      <c r="H57" s="92">
        <v>0.04</v>
      </c>
      <c r="I57" s="26"/>
      <c r="J57" s="26"/>
      <c r="K57" s="26"/>
    </row>
    <row r="58" spans="1:11" ht="15">
      <c r="A58" s="105" t="s">
        <v>142</v>
      </c>
      <c r="B58" s="37">
        <v>0</v>
      </c>
      <c r="C58" s="37">
        <v>0</v>
      </c>
      <c r="D58" s="37">
        <v>0</v>
      </c>
      <c r="E58" s="37">
        <v>2</v>
      </c>
      <c r="F58" s="82">
        <v>15</v>
      </c>
      <c r="G58" s="37">
        <v>17</v>
      </c>
      <c r="H58" s="92">
        <v>0.68</v>
      </c>
      <c r="I58" s="26"/>
      <c r="J58" s="26"/>
      <c r="K58" s="26"/>
    </row>
    <row r="59" spans="1:11" ht="15">
      <c r="A59" s="105" t="s">
        <v>143</v>
      </c>
      <c r="B59" s="37">
        <v>0</v>
      </c>
      <c r="C59" s="37">
        <v>0</v>
      </c>
      <c r="D59" s="37">
        <v>0</v>
      </c>
      <c r="E59" s="37">
        <v>5</v>
      </c>
      <c r="F59" s="82">
        <v>1</v>
      </c>
      <c r="G59" s="37">
        <v>6</v>
      </c>
      <c r="H59" s="92">
        <v>0.24</v>
      </c>
      <c r="I59" s="26"/>
      <c r="J59" s="26"/>
      <c r="K59" s="26"/>
    </row>
    <row r="60" spans="1:11" ht="15">
      <c r="A60" s="98" t="s">
        <v>99</v>
      </c>
      <c r="B60" s="100">
        <v>0</v>
      </c>
      <c r="C60" s="100">
        <v>0</v>
      </c>
      <c r="D60" s="100">
        <v>0</v>
      </c>
      <c r="E60" s="100">
        <v>8</v>
      </c>
      <c r="F60" s="100">
        <v>17</v>
      </c>
      <c r="G60" s="100">
        <v>25</v>
      </c>
      <c r="H60" s="99"/>
      <c r="I60" s="26"/>
      <c r="J60" s="26"/>
      <c r="K60" s="26"/>
    </row>
  </sheetData>
  <mergeCells count="31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I30:J30"/>
    <mergeCell ref="I27:J27"/>
    <mergeCell ref="I28:J28"/>
    <mergeCell ref="I29:J29"/>
    <mergeCell ref="A32:D32"/>
    <mergeCell ref="G32:H32"/>
    <mergeCell ref="A33:D33"/>
    <mergeCell ref="A42:D42"/>
    <mergeCell ref="A41:D41"/>
    <mergeCell ref="A37:D37"/>
    <mergeCell ref="A36:D36"/>
    <mergeCell ref="A35:D35"/>
    <mergeCell ref="A38:D38"/>
    <mergeCell ref="A40:D40"/>
    <mergeCell ref="A39:D39"/>
  </mergeCells>
  <conditionalFormatting sqref="K20:K2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{EEDF0E36-2505-4F45-92D9-F49A5B3C1324}</x14:id>
        </ext>
      </extLst>
    </cfRule>
  </conditionalFormatting>
  <conditionalFormatting sqref="H13:H1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{096A5C12-3690-4210-87EF-1A2FB2EEF3CD}</x14:id>
        </ext>
      </extLst>
    </cfRule>
  </conditionalFormatting>
  <conditionalFormatting sqref="K8:K1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{AB1A290A-1ADF-487C-97BA-DE515D5AF5E3}</x14:id>
        </ext>
      </extLst>
    </cfRule>
  </conditionalFormatting>
  <conditionalFormatting sqref="I33:I41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{67960A31-22A9-4CBC-AA71-9BC0D7D44868}</x14:id>
        </ext>
      </extLst>
    </cfRule>
  </conditionalFormatting>
  <conditionalFormatting sqref="E33:E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{44286E35-7137-4102-AD48-3DFC195A5EC4}</x14:id>
        </ext>
      </extLst>
    </cfRule>
  </conditionalFormatting>
  <conditionalFormatting sqref="C20:C31 D20:E28 D30:E30 D2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{3BA88700-C80A-4C62-920D-FFFBD914D267}</x14:id>
        </ext>
      </extLst>
    </cfRule>
  </conditionalFormatting>
  <conditionalFormatting sqref="K27:K30 H3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{FACDDD3B-B361-4BC0-88F7-D2115AC3D3D3}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DF0E36-2505-4F45-92D9-F49A5B3C13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096A5C12-3690-4210-87EF-1A2FB2EEF3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AB1A290A-1ADF-487C-97BA-DE515D5AF5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67960A31-22A9-4CBC-AA71-9BC0D7D448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44286E35-7137-4102-AD48-3DFC195A5E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3BA88700-C80A-4C62-920D-FFFBD914D2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FACDDD3B-B361-4BC0-88F7-D2115AC3D3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4" id="{650F4C1F-A1C2-41A0-8F20-E8DEBC799DF9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>
      <c r="A4" s="2"/>
      <c r="B4" s="2"/>
      <c r="C4" s="2"/>
      <c r="D4" s="2"/>
      <c r="E4" s="3"/>
    </row>
    <row r="5" spans="1:14" ht="15.75">
      <c r="A5" s="145" t="s">
        <v>145</v>
      </c>
      <c r="B5" s="146"/>
      <c r="C5" s="146"/>
      <c r="D5" s="146"/>
      <c r="E5" s="146"/>
      <c r="F5" s="146"/>
      <c r="G5" s="146"/>
      <c r="H5" s="146"/>
      <c r="I5" s="147"/>
      <c r="K5" s="148" t="s">
        <v>3</v>
      </c>
      <c r="L5" s="149"/>
      <c r="M5" s="149"/>
      <c r="N5" s="150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37</v>
      </c>
      <c r="B8" s="8">
        <v>34</v>
      </c>
      <c r="C8" s="9">
        <v>351</v>
      </c>
      <c r="D8" s="9">
        <v>2053</v>
      </c>
      <c r="E8" s="8">
        <v>34</v>
      </c>
      <c r="F8" s="8">
        <v>76</v>
      </c>
      <c r="G8" s="8" t="s">
        <v>17</v>
      </c>
      <c r="H8" s="8">
        <f t="shared" ref="H8:H39" si="0">SUM(B8:G8)</f>
        <v>2548</v>
      </c>
      <c r="I8" s="10">
        <f>H8/$H$50</f>
        <v>0.50515463917525771</v>
      </c>
      <c r="K8" s="9">
        <f t="shared" ref="K8:L49" si="1">C8</f>
        <v>351</v>
      </c>
      <c r="L8" s="9">
        <f t="shared" si="1"/>
        <v>2053</v>
      </c>
      <c r="M8" s="8">
        <f t="shared" ref="M8:M13" si="2">SUM(K8:L8)</f>
        <v>2404</v>
      </c>
      <c r="N8" s="10">
        <f>M8/$M$50</f>
        <v>0.50451206715634833</v>
      </c>
    </row>
    <row r="9" spans="1:14">
      <c r="A9" s="7" t="s">
        <v>40</v>
      </c>
      <c r="B9" s="8">
        <v>20</v>
      </c>
      <c r="C9" s="9">
        <v>234</v>
      </c>
      <c r="D9" s="9">
        <v>1321</v>
      </c>
      <c r="E9" s="8">
        <v>6</v>
      </c>
      <c r="F9" s="8">
        <v>47</v>
      </c>
      <c r="G9" s="8" t="s">
        <v>17</v>
      </c>
      <c r="H9" s="8">
        <f t="shared" si="0"/>
        <v>1628</v>
      </c>
      <c r="I9" s="10">
        <f>H9/$H$50</f>
        <v>0.32275971451229185</v>
      </c>
      <c r="K9" s="9">
        <f t="shared" si="1"/>
        <v>234</v>
      </c>
      <c r="L9" s="9">
        <f t="shared" si="1"/>
        <v>1321</v>
      </c>
      <c r="M9" s="8">
        <f t="shared" si="2"/>
        <v>1555</v>
      </c>
      <c r="N9" s="10">
        <f>M9/$M$50</f>
        <v>0.32633788037775446</v>
      </c>
    </row>
    <row r="10" spans="1:14">
      <c r="A10" s="7" t="s">
        <v>42</v>
      </c>
      <c r="B10" s="8">
        <v>5</v>
      </c>
      <c r="C10" s="9">
        <v>24</v>
      </c>
      <c r="D10" s="9">
        <v>100</v>
      </c>
      <c r="E10" s="8">
        <v>1</v>
      </c>
      <c r="F10" s="8">
        <v>2</v>
      </c>
      <c r="G10" s="8" t="s">
        <v>17</v>
      </c>
      <c r="H10" s="8">
        <f t="shared" si="0"/>
        <v>132</v>
      </c>
      <c r="I10" s="10">
        <f>H10/$H$50</f>
        <v>2.6169706582077717E-2</v>
      </c>
      <c r="K10" s="9">
        <f t="shared" si="1"/>
        <v>24</v>
      </c>
      <c r="L10" s="9">
        <f t="shared" si="1"/>
        <v>100</v>
      </c>
      <c r="M10" s="8">
        <f t="shared" si="2"/>
        <v>124</v>
      </c>
      <c r="N10" s="10">
        <f>M10/$M$50</f>
        <v>2.602308499475341E-2</v>
      </c>
    </row>
    <row r="11" spans="1:14">
      <c r="A11" s="7" t="s">
        <v>44</v>
      </c>
      <c r="B11" s="8">
        <v>1</v>
      </c>
      <c r="C11" s="9">
        <v>12</v>
      </c>
      <c r="D11" s="9">
        <v>87</v>
      </c>
      <c r="E11" s="8">
        <v>1</v>
      </c>
      <c r="F11" s="8">
        <v>11</v>
      </c>
      <c r="G11" s="8" t="s">
        <v>17</v>
      </c>
      <c r="H11" s="8">
        <f t="shared" si="0"/>
        <v>112</v>
      </c>
      <c r="I11" s="10">
        <f>H11/$H$50</f>
        <v>2.2204599524187154E-2</v>
      </c>
      <c r="K11" s="9">
        <f t="shared" si="1"/>
        <v>12</v>
      </c>
      <c r="L11" s="9">
        <f t="shared" si="1"/>
        <v>87</v>
      </c>
      <c r="M11" s="8">
        <f t="shared" si="2"/>
        <v>99</v>
      </c>
      <c r="N11" s="10">
        <f>M11/$M$50</f>
        <v>2.0776495278069254E-2</v>
      </c>
    </row>
    <row r="12" spans="1:14">
      <c r="A12" s="7" t="s">
        <v>46</v>
      </c>
      <c r="B12" s="8"/>
      <c r="C12" s="9">
        <v>4</v>
      </c>
      <c r="D12" s="9">
        <v>63</v>
      </c>
      <c r="E12" s="8"/>
      <c r="F12" s="8">
        <v>1</v>
      </c>
      <c r="G12" s="8" t="s">
        <v>17</v>
      </c>
      <c r="H12" s="8">
        <f t="shared" si="0"/>
        <v>68</v>
      </c>
      <c r="I12" s="10">
        <f>H12/$H$50</f>
        <v>1.3481363996827915E-2</v>
      </c>
      <c r="K12" s="9">
        <f t="shared" si="1"/>
        <v>4</v>
      </c>
      <c r="L12" s="9">
        <f t="shared" si="1"/>
        <v>63</v>
      </c>
      <c r="M12" s="8">
        <f t="shared" si="2"/>
        <v>67</v>
      </c>
      <c r="N12" s="10">
        <f>M12/$M$50</f>
        <v>1.4060860440713537E-2</v>
      </c>
    </row>
    <row r="13" spans="1:14">
      <c r="A13" s="7" t="s">
        <v>48</v>
      </c>
      <c r="B13" s="8"/>
      <c r="C13" s="9">
        <v>9</v>
      </c>
      <c r="D13" s="9">
        <v>51</v>
      </c>
      <c r="E13" s="8">
        <v>1</v>
      </c>
      <c r="F13" s="8">
        <v>3</v>
      </c>
      <c r="G13" s="8" t="s">
        <v>17</v>
      </c>
      <c r="H13" s="8">
        <f t="shared" si="0"/>
        <v>64</v>
      </c>
      <c r="I13" s="10">
        <f>H13/$H$50</f>
        <v>1.2688342585249802E-2</v>
      </c>
      <c r="K13" s="9">
        <f>C13</f>
        <v>9</v>
      </c>
      <c r="L13" s="9">
        <f>D13</f>
        <v>51</v>
      </c>
      <c r="M13" s="8">
        <f t="shared" si="2"/>
        <v>60</v>
      </c>
      <c r="N13" s="10">
        <f>M13/$M$50</f>
        <v>1.2591815320041973E-2</v>
      </c>
    </row>
    <row r="14" spans="1:14">
      <c r="A14" s="7" t="s">
        <v>50</v>
      </c>
      <c r="B14" s="8">
        <v>1</v>
      </c>
      <c r="C14" s="9">
        <v>4</v>
      </c>
      <c r="D14" s="9">
        <v>52</v>
      </c>
      <c r="E14" s="8"/>
      <c r="F14" s="8">
        <v>3</v>
      </c>
      <c r="G14" s="8" t="s">
        <v>17</v>
      </c>
      <c r="H14" s="8">
        <f t="shared" si="0"/>
        <v>60</v>
      </c>
      <c r="I14" s="10">
        <f>H14/$H$50</f>
        <v>1.1895321173671689E-2</v>
      </c>
      <c r="K14" s="9">
        <f t="shared" ref="K14:K20" si="3">C14</f>
        <v>4</v>
      </c>
      <c r="L14" s="9">
        <f t="shared" si="1"/>
        <v>52</v>
      </c>
      <c r="M14" s="8">
        <f t="shared" ref="M14:M35" si="4">SUM(K14:L14)</f>
        <v>56</v>
      </c>
      <c r="N14" s="10">
        <f>M14/$M$50</f>
        <v>1.1752360965372508E-2</v>
      </c>
    </row>
    <row r="15" spans="1:14">
      <c r="A15" s="7" t="s">
        <v>53</v>
      </c>
      <c r="B15" s="8"/>
      <c r="C15" s="9">
        <v>10</v>
      </c>
      <c r="D15" s="9">
        <v>42</v>
      </c>
      <c r="E15" s="8"/>
      <c r="F15" s="8">
        <v>2</v>
      </c>
      <c r="G15" s="8" t="s">
        <v>17</v>
      </c>
      <c r="H15" s="8">
        <f t="shared" ref="H15:H16" si="5">SUM(B15:G15)</f>
        <v>54</v>
      </c>
      <c r="I15" s="10">
        <f>H15/$H$50</f>
        <v>1.070578905630452E-2</v>
      </c>
      <c r="K15" s="9">
        <f t="shared" si="3"/>
        <v>10</v>
      </c>
      <c r="L15" s="9">
        <f t="shared" ref="L15:L16" si="6">D15</f>
        <v>42</v>
      </c>
      <c r="M15" s="8">
        <f t="shared" ref="M15:M16" si="7">SUM(K15:L15)</f>
        <v>52</v>
      </c>
      <c r="N15" s="10">
        <f>M15/$M$50</f>
        <v>1.0912906610703044E-2</v>
      </c>
    </row>
    <row r="16" spans="1:14">
      <c r="A16" s="7" t="s">
        <v>54</v>
      </c>
      <c r="B16" s="8">
        <v>2</v>
      </c>
      <c r="C16" s="9">
        <v>5</v>
      </c>
      <c r="D16" s="9">
        <v>38</v>
      </c>
      <c r="E16" s="8">
        <v>3</v>
      </c>
      <c r="F16" s="8">
        <v>1</v>
      </c>
      <c r="G16" s="8" t="s">
        <v>17</v>
      </c>
      <c r="H16" s="8">
        <f t="shared" si="5"/>
        <v>49</v>
      </c>
      <c r="I16" s="10">
        <f>H16/$H$50</f>
        <v>9.7145122918318796E-3</v>
      </c>
      <c r="K16" s="9">
        <f t="shared" si="3"/>
        <v>5</v>
      </c>
      <c r="L16" s="9">
        <f t="shared" si="6"/>
        <v>38</v>
      </c>
      <c r="M16" s="8">
        <f t="shared" si="7"/>
        <v>43</v>
      </c>
      <c r="N16" s="10">
        <f>M16/$M$50</f>
        <v>9.0241343126967466E-3</v>
      </c>
    </row>
    <row r="17" spans="1:14">
      <c r="A17" s="7" t="s">
        <v>51</v>
      </c>
      <c r="B17" s="8"/>
      <c r="C17" s="9">
        <v>4</v>
      </c>
      <c r="D17" s="9">
        <v>41</v>
      </c>
      <c r="E17" s="8"/>
      <c r="F17" s="8"/>
      <c r="G17" s="8" t="s">
        <v>17</v>
      </c>
      <c r="H17" s="8">
        <f t="shared" ref="H17" si="8">SUM(B17:G17)</f>
        <v>45</v>
      </c>
      <c r="I17" s="10">
        <f>H17/$H$50</f>
        <v>8.9214908802537664E-3</v>
      </c>
      <c r="K17" s="9">
        <f t="shared" ref="K17" si="9">C17</f>
        <v>4</v>
      </c>
      <c r="L17" s="9">
        <f t="shared" ref="L17" si="10">D17</f>
        <v>41</v>
      </c>
      <c r="M17" s="8">
        <f t="shared" ref="M17" si="11">SUM(K17:L17)</f>
        <v>45</v>
      </c>
      <c r="N17" s="10">
        <f>M17/$M$50</f>
        <v>9.4438614900314802E-3</v>
      </c>
    </row>
    <row r="18" spans="1:14">
      <c r="A18" s="7" t="s">
        <v>100</v>
      </c>
      <c r="B18" s="8"/>
      <c r="C18" s="9">
        <v>6</v>
      </c>
      <c r="D18" s="9">
        <v>33</v>
      </c>
      <c r="E18" s="8">
        <v>1</v>
      </c>
      <c r="F18" s="8">
        <v>2</v>
      </c>
      <c r="G18" s="8" t="s">
        <v>17</v>
      </c>
      <c r="H18" s="8">
        <f>SUM(B18:G18)</f>
        <v>42</v>
      </c>
      <c r="I18" s="10">
        <f>H18/$H$50</f>
        <v>8.3267248215701823E-3</v>
      </c>
      <c r="K18" s="9">
        <f t="shared" si="3"/>
        <v>6</v>
      </c>
      <c r="L18" s="9">
        <f>D18</f>
        <v>33</v>
      </c>
      <c r="M18" s="8">
        <f>SUM(K18:L18)</f>
        <v>39</v>
      </c>
      <c r="N18" s="10">
        <f>M18/$M$50</f>
        <v>8.1846799580272828E-3</v>
      </c>
    </row>
    <row r="19" spans="1:14">
      <c r="A19" s="7" t="s">
        <v>101</v>
      </c>
      <c r="B19" s="8"/>
      <c r="C19" s="9">
        <v>1</v>
      </c>
      <c r="D19" s="9">
        <v>29</v>
      </c>
      <c r="E19" s="8"/>
      <c r="F19" s="8"/>
      <c r="G19" s="8" t="s">
        <v>17</v>
      </c>
      <c r="H19" s="8">
        <f>SUM(B19:G19)</f>
        <v>30</v>
      </c>
      <c r="I19" s="10">
        <f>H19/$H$50</f>
        <v>5.9476605868358443E-3</v>
      </c>
      <c r="K19" s="9">
        <f t="shared" si="3"/>
        <v>1</v>
      </c>
      <c r="L19" s="9">
        <f>D19</f>
        <v>29</v>
      </c>
      <c r="M19" s="8">
        <f>SUM(K19:L19)</f>
        <v>30</v>
      </c>
      <c r="N19" s="10">
        <f>M19/$M$50</f>
        <v>6.2959076600209865E-3</v>
      </c>
    </row>
    <row r="20" spans="1:14">
      <c r="A20" s="7" t="s">
        <v>102</v>
      </c>
      <c r="B20" s="8"/>
      <c r="C20" s="9">
        <v>1</v>
      </c>
      <c r="D20" s="9">
        <v>28</v>
      </c>
      <c r="E20" s="8"/>
      <c r="F20" s="8">
        <v>1</v>
      </c>
      <c r="G20" s="8" t="s">
        <v>17</v>
      </c>
      <c r="H20" s="8">
        <f>SUM(B20:G20)</f>
        <v>30</v>
      </c>
      <c r="I20" s="10">
        <f>H20/$H$50</f>
        <v>5.9476605868358443E-3</v>
      </c>
      <c r="K20" s="9">
        <f t="shared" si="3"/>
        <v>1</v>
      </c>
      <c r="L20" s="9">
        <f>D20</f>
        <v>28</v>
      </c>
      <c r="M20" s="8">
        <f>SUM(K20:L20)</f>
        <v>29</v>
      </c>
      <c r="N20" s="10">
        <f>M20/$M$50</f>
        <v>6.0860440713536197E-3</v>
      </c>
    </row>
    <row r="21" spans="1:14">
      <c r="A21" s="7" t="s">
        <v>103</v>
      </c>
      <c r="B21" s="8"/>
      <c r="C21" s="9">
        <v>4</v>
      </c>
      <c r="D21" s="9">
        <v>18</v>
      </c>
      <c r="E21" s="8"/>
      <c r="F21" s="8">
        <v>2</v>
      </c>
      <c r="G21" s="8" t="s">
        <v>17</v>
      </c>
      <c r="H21" s="8">
        <f t="shared" si="0"/>
        <v>24</v>
      </c>
      <c r="I21" s="10">
        <f>H21/$H$50</f>
        <v>4.7581284694686752E-3</v>
      </c>
      <c r="K21" s="9">
        <f t="shared" si="1"/>
        <v>4</v>
      </c>
      <c r="L21" s="9">
        <f t="shared" si="1"/>
        <v>18</v>
      </c>
      <c r="M21" s="8">
        <f t="shared" si="4"/>
        <v>22</v>
      </c>
      <c r="N21" s="10">
        <f>M21/$M$50</f>
        <v>4.6169989506820563E-3</v>
      </c>
    </row>
    <row r="22" spans="1:14">
      <c r="A22" s="7" t="s">
        <v>105</v>
      </c>
      <c r="B22" s="8"/>
      <c r="C22" s="9"/>
      <c r="D22" s="9">
        <v>17</v>
      </c>
      <c r="E22" s="8"/>
      <c r="F22" s="8"/>
      <c r="G22" s="8" t="s">
        <v>17</v>
      </c>
      <c r="H22" s="8">
        <f t="shared" ref="H22:H23" si="12">SUM(B22:G22)</f>
        <v>17</v>
      </c>
      <c r="I22" s="10">
        <f>H22/$H$50</f>
        <v>3.3703409992069788E-3</v>
      </c>
      <c r="K22" s="9">
        <f t="shared" ref="K22:K23" si="13">C22</f>
        <v>0</v>
      </c>
      <c r="L22" s="9">
        <f t="shared" ref="L22:L23" si="14">D22</f>
        <v>17</v>
      </c>
      <c r="M22" s="8">
        <f t="shared" ref="M22:M23" si="15">SUM(K22:L22)</f>
        <v>17</v>
      </c>
      <c r="N22" s="10">
        <f>M22/$M$50</f>
        <v>3.5676810073452256E-3</v>
      </c>
    </row>
    <row r="23" spans="1:14">
      <c r="A23" s="7" t="s">
        <v>109</v>
      </c>
      <c r="B23" s="8"/>
      <c r="C23" s="9">
        <v>2</v>
      </c>
      <c r="D23" s="9">
        <v>14</v>
      </c>
      <c r="E23" s="8"/>
      <c r="F23" s="8"/>
      <c r="G23" s="8" t="s">
        <v>17</v>
      </c>
      <c r="H23" s="8">
        <f t="shared" si="12"/>
        <v>16</v>
      </c>
      <c r="I23" s="10">
        <f>H23/$H$50</f>
        <v>3.1720856463124504E-3</v>
      </c>
      <c r="K23" s="9">
        <f t="shared" si="13"/>
        <v>2</v>
      </c>
      <c r="L23" s="9">
        <f t="shared" si="14"/>
        <v>14</v>
      </c>
      <c r="M23" s="8">
        <f t="shared" si="15"/>
        <v>16</v>
      </c>
      <c r="N23" s="10">
        <f>M23/$M$50</f>
        <v>3.3578174186778592E-3</v>
      </c>
    </row>
    <row r="24" spans="1:14">
      <c r="A24" s="7" t="s">
        <v>104</v>
      </c>
      <c r="B24" s="8"/>
      <c r="C24" s="9">
        <v>1</v>
      </c>
      <c r="D24" s="9">
        <v>14</v>
      </c>
      <c r="E24" s="8"/>
      <c r="F24" s="8">
        <v>1</v>
      </c>
      <c r="G24" s="8" t="s">
        <v>17</v>
      </c>
      <c r="H24" s="8">
        <f t="shared" si="0"/>
        <v>16</v>
      </c>
      <c r="I24" s="10">
        <f>H24/$H$50</f>
        <v>3.1720856463124504E-3</v>
      </c>
      <c r="K24" s="9">
        <f>C24</f>
        <v>1</v>
      </c>
      <c r="L24" s="9">
        <f>D24</f>
        <v>14</v>
      </c>
      <c r="M24" s="8">
        <f>SUM(K24:L24)</f>
        <v>15</v>
      </c>
      <c r="N24" s="10">
        <f>M24/$M$50</f>
        <v>3.1479538300104933E-3</v>
      </c>
    </row>
    <row r="25" spans="1:14">
      <c r="A25" s="7" t="s">
        <v>106</v>
      </c>
      <c r="B25" s="8"/>
      <c r="C25" s="9">
        <v>5</v>
      </c>
      <c r="D25" s="9">
        <v>9</v>
      </c>
      <c r="E25" s="8"/>
      <c r="F25" s="8"/>
      <c r="G25" s="8" t="s">
        <v>17</v>
      </c>
      <c r="H25" s="8">
        <f t="shared" si="0"/>
        <v>14</v>
      </c>
      <c r="I25" s="10">
        <f>H25/$H$50</f>
        <v>2.7755749405233942E-3</v>
      </c>
      <c r="K25" s="9">
        <f t="shared" si="1"/>
        <v>5</v>
      </c>
      <c r="L25" s="9">
        <f t="shared" si="1"/>
        <v>9</v>
      </c>
      <c r="M25" s="8">
        <f t="shared" si="4"/>
        <v>14</v>
      </c>
      <c r="N25" s="10">
        <f>M25/$M$50</f>
        <v>2.9380902413431269E-3</v>
      </c>
    </row>
    <row r="26" spans="1:14">
      <c r="A26" s="7" t="s">
        <v>107</v>
      </c>
      <c r="B26" s="8">
        <v>1</v>
      </c>
      <c r="C26" s="9">
        <v>2</v>
      </c>
      <c r="D26" s="9">
        <v>4</v>
      </c>
      <c r="E26" s="8">
        <v>3</v>
      </c>
      <c r="F26" s="8">
        <v>3</v>
      </c>
      <c r="G26" s="8" t="s">
        <v>17</v>
      </c>
      <c r="H26" s="8">
        <f>SUM(B26:G26)</f>
        <v>13</v>
      </c>
      <c r="I26" s="10">
        <f>H26/$H$50</f>
        <v>2.5773195876288659E-3</v>
      </c>
      <c r="K26" s="9">
        <f>C26</f>
        <v>2</v>
      </c>
      <c r="L26" s="9">
        <f>D26</f>
        <v>4</v>
      </c>
      <c r="M26" s="8">
        <f>SUM(K26:L26)</f>
        <v>6</v>
      </c>
      <c r="N26" s="10">
        <f>M26/$M$50</f>
        <v>1.2591815320041973E-3</v>
      </c>
    </row>
    <row r="27" spans="1:14">
      <c r="A27" s="7" t="s">
        <v>108</v>
      </c>
      <c r="B27" s="8"/>
      <c r="C27" s="9">
        <v>1</v>
      </c>
      <c r="D27" s="9">
        <v>8</v>
      </c>
      <c r="E27" s="8"/>
      <c r="F27" s="8"/>
      <c r="G27" s="8" t="s">
        <v>17</v>
      </c>
      <c r="H27" s="8">
        <f t="shared" si="0"/>
        <v>9</v>
      </c>
      <c r="I27" s="10">
        <f>H27/$H$50</f>
        <v>1.7842981760507533E-3</v>
      </c>
      <c r="K27" s="9">
        <f t="shared" si="1"/>
        <v>1</v>
      </c>
      <c r="L27" s="9">
        <f t="shared" si="1"/>
        <v>8</v>
      </c>
      <c r="M27" s="8">
        <f t="shared" si="4"/>
        <v>9</v>
      </c>
      <c r="N27" s="10">
        <f>M27/$M$50</f>
        <v>1.888772298006296E-3</v>
      </c>
    </row>
    <row r="28" spans="1:14">
      <c r="A28" s="7" t="s">
        <v>112</v>
      </c>
      <c r="B28" s="8"/>
      <c r="C28" s="9"/>
      <c r="D28" s="9">
        <v>7</v>
      </c>
      <c r="E28" s="8"/>
      <c r="F28" s="8"/>
      <c r="G28" s="8" t="s">
        <v>17</v>
      </c>
      <c r="H28" s="8">
        <f t="shared" si="0"/>
        <v>7</v>
      </c>
      <c r="I28" s="10">
        <f>H28/$H$50</f>
        <v>1.3877874702616971E-3</v>
      </c>
      <c r="K28" s="9">
        <f t="shared" si="1"/>
        <v>0</v>
      </c>
      <c r="L28" s="9">
        <f t="shared" si="1"/>
        <v>7</v>
      </c>
      <c r="M28" s="8">
        <f t="shared" si="4"/>
        <v>7</v>
      </c>
      <c r="N28" s="10">
        <f>M28/$M$50</f>
        <v>1.4690451206715634E-3</v>
      </c>
    </row>
    <row r="29" spans="1:14">
      <c r="A29" s="7" t="s">
        <v>111</v>
      </c>
      <c r="B29" s="8"/>
      <c r="C29" s="9"/>
      <c r="D29" s="9">
        <v>6</v>
      </c>
      <c r="E29" s="8"/>
      <c r="F29" s="8"/>
      <c r="G29" s="8" t="s">
        <v>17</v>
      </c>
      <c r="H29" s="8">
        <f t="shared" si="0"/>
        <v>6</v>
      </c>
      <c r="I29" s="10">
        <f>H29/$H$50</f>
        <v>1.1895321173671688E-3</v>
      </c>
      <c r="K29" s="9">
        <f t="shared" si="1"/>
        <v>0</v>
      </c>
      <c r="L29" s="9">
        <f t="shared" si="1"/>
        <v>6</v>
      </c>
      <c r="M29" s="8">
        <f t="shared" si="4"/>
        <v>6</v>
      </c>
      <c r="N29" s="10">
        <f>M29/$M$50</f>
        <v>1.2591815320041973E-3</v>
      </c>
    </row>
    <row r="30" spans="1:14">
      <c r="A30" s="7" t="s">
        <v>121</v>
      </c>
      <c r="B30" s="8">
        <v>1</v>
      </c>
      <c r="C30" s="9">
        <v>2</v>
      </c>
      <c r="D30" s="9">
        <v>1</v>
      </c>
      <c r="E30" s="8"/>
      <c r="F30" s="8">
        <v>2</v>
      </c>
      <c r="G30" s="8" t="s">
        <v>17</v>
      </c>
      <c r="H30" s="8">
        <f>SUM(B30:G30)</f>
        <v>6</v>
      </c>
      <c r="I30" s="10">
        <f>H30/$H$50</f>
        <v>1.1895321173671688E-3</v>
      </c>
      <c r="K30" s="9">
        <f>C30</f>
        <v>2</v>
      </c>
      <c r="L30" s="9">
        <f>D30</f>
        <v>1</v>
      </c>
      <c r="M30" s="8">
        <f>SUM(K30:L30)</f>
        <v>3</v>
      </c>
      <c r="N30" s="10">
        <f>M30/$M$50</f>
        <v>6.2959076600209863E-4</v>
      </c>
    </row>
    <row r="31" spans="1:14">
      <c r="A31" s="7" t="s">
        <v>114</v>
      </c>
      <c r="B31" s="8"/>
      <c r="C31" s="9"/>
      <c r="D31" s="9">
        <v>6</v>
      </c>
      <c r="E31" s="8"/>
      <c r="F31" s="8"/>
      <c r="G31" s="8" t="s">
        <v>17</v>
      </c>
      <c r="H31" s="8">
        <f t="shared" si="0"/>
        <v>6</v>
      </c>
      <c r="I31" s="10">
        <f>H31/$H$50</f>
        <v>1.1895321173671688E-3</v>
      </c>
      <c r="K31" s="9">
        <f t="shared" si="1"/>
        <v>0</v>
      </c>
      <c r="L31" s="9">
        <f t="shared" si="1"/>
        <v>6</v>
      </c>
      <c r="M31" s="8">
        <f t="shared" si="4"/>
        <v>6</v>
      </c>
      <c r="N31" s="10">
        <f>M31/$M$50</f>
        <v>1.2591815320041973E-3</v>
      </c>
    </row>
    <row r="32" spans="1:14">
      <c r="A32" s="7" t="s">
        <v>120</v>
      </c>
      <c r="B32" s="8"/>
      <c r="C32" s="9"/>
      <c r="D32" s="9"/>
      <c r="E32" s="8">
        <v>5</v>
      </c>
      <c r="F32" s="8"/>
      <c r="G32" s="8" t="s">
        <v>17</v>
      </c>
      <c r="H32" s="8">
        <f>SUM(B32:G32)</f>
        <v>5</v>
      </c>
      <c r="I32" s="10">
        <f>H32/$H$50</f>
        <v>9.9127676447264071E-4</v>
      </c>
      <c r="K32" s="9">
        <f>C32</f>
        <v>0</v>
      </c>
      <c r="L32" s="9">
        <f>D32</f>
        <v>0</v>
      </c>
      <c r="M32" s="8">
        <f>SUM(K32:L32)</f>
        <v>0</v>
      </c>
      <c r="N32" s="10">
        <f>M32/$M$50</f>
        <v>0</v>
      </c>
    </row>
    <row r="33" spans="1:14">
      <c r="A33" s="7" t="s">
        <v>116</v>
      </c>
      <c r="B33" s="8"/>
      <c r="C33" s="9"/>
      <c r="D33" s="9">
        <v>3</v>
      </c>
      <c r="E33" s="8"/>
      <c r="F33" s="8">
        <v>1</v>
      </c>
      <c r="G33" s="8" t="s">
        <v>17</v>
      </c>
      <c r="H33" s="8">
        <f>SUM(B33:G33)</f>
        <v>4</v>
      </c>
      <c r="I33" s="10">
        <f>H33/$H$50</f>
        <v>7.9302141157811261E-4</v>
      </c>
      <c r="K33" s="9">
        <f>C33</f>
        <v>0</v>
      </c>
      <c r="L33" s="9">
        <f>D33</f>
        <v>3</v>
      </c>
      <c r="M33" s="8">
        <f>SUM(K33:L33)</f>
        <v>3</v>
      </c>
      <c r="N33" s="10">
        <f>M33/$M$50</f>
        <v>6.2959076600209863E-4</v>
      </c>
    </row>
    <row r="34" spans="1:14">
      <c r="A34" s="7" t="s">
        <v>115</v>
      </c>
      <c r="B34" s="8"/>
      <c r="C34" s="9"/>
      <c r="D34" s="9">
        <v>3</v>
      </c>
      <c r="E34" s="8"/>
      <c r="F34" s="8">
        <v>1</v>
      </c>
      <c r="G34" s="8" t="s">
        <v>17</v>
      </c>
      <c r="H34" s="8">
        <f t="shared" si="0"/>
        <v>4</v>
      </c>
      <c r="I34" s="10">
        <f>H34/$H$50</f>
        <v>7.9302141157811261E-4</v>
      </c>
      <c r="K34" s="9">
        <f t="shared" si="1"/>
        <v>0</v>
      </c>
      <c r="L34" s="9">
        <f t="shared" si="1"/>
        <v>3</v>
      </c>
      <c r="M34" s="8">
        <f t="shared" si="4"/>
        <v>3</v>
      </c>
      <c r="N34" s="10">
        <f>M34/$M$50</f>
        <v>6.2959076600209863E-4</v>
      </c>
    </row>
    <row r="35" spans="1:14">
      <c r="A35" s="7" t="s">
        <v>119</v>
      </c>
      <c r="B35" s="8"/>
      <c r="C35" s="9">
        <v>1</v>
      </c>
      <c r="D35" s="9">
        <v>2</v>
      </c>
      <c r="E35" s="8"/>
      <c r="F35" s="8"/>
      <c r="G35" s="8" t="s">
        <v>17</v>
      </c>
      <c r="H35" s="8">
        <f t="shared" si="0"/>
        <v>3</v>
      </c>
      <c r="I35" s="10">
        <f>H35/$H$50</f>
        <v>5.947660586835844E-4</v>
      </c>
      <c r="K35" s="9">
        <f t="shared" si="1"/>
        <v>1</v>
      </c>
      <c r="L35" s="9">
        <f t="shared" si="1"/>
        <v>2</v>
      </c>
      <c r="M35" s="8">
        <f t="shared" si="4"/>
        <v>3</v>
      </c>
      <c r="N35" s="10">
        <f>M35/$M$50</f>
        <v>6.2959076600209863E-4</v>
      </c>
    </row>
    <row r="36" spans="1:14">
      <c r="A36" s="7" t="s">
        <v>110</v>
      </c>
      <c r="B36" s="8"/>
      <c r="C36" s="9">
        <v>1</v>
      </c>
      <c r="D36" s="9">
        <v>2</v>
      </c>
      <c r="E36" s="8"/>
      <c r="F36" s="8"/>
      <c r="G36" s="8" t="s">
        <v>17</v>
      </c>
      <c r="H36" s="8">
        <f t="shared" si="0"/>
        <v>3</v>
      </c>
      <c r="I36" s="10">
        <f>H36/$H$50</f>
        <v>5.947660586835844E-4</v>
      </c>
      <c r="K36" s="9">
        <f t="shared" si="1"/>
        <v>1</v>
      </c>
      <c r="L36" s="9">
        <f t="shared" si="1"/>
        <v>2</v>
      </c>
      <c r="M36" s="8">
        <f t="shared" ref="M36:M49" si="16">SUM(K36:L36)</f>
        <v>3</v>
      </c>
      <c r="N36" s="10">
        <f>M36/$M$50</f>
        <v>6.2959076600209863E-4</v>
      </c>
    </row>
    <row r="37" spans="1:14">
      <c r="A37" s="7" t="s">
        <v>118</v>
      </c>
      <c r="B37" s="8"/>
      <c r="C37" s="9"/>
      <c r="D37" s="9">
        <v>3</v>
      </c>
      <c r="E37" s="8"/>
      <c r="F37" s="8"/>
      <c r="G37" s="8" t="s">
        <v>17</v>
      </c>
      <c r="H37" s="8">
        <f t="shared" si="0"/>
        <v>3</v>
      </c>
      <c r="I37" s="10">
        <f>H37/$H$50</f>
        <v>5.947660586835844E-4</v>
      </c>
      <c r="K37" s="9">
        <f t="shared" ref="K37:L40" si="17">C37</f>
        <v>0</v>
      </c>
      <c r="L37" s="9">
        <f t="shared" si="17"/>
        <v>3</v>
      </c>
      <c r="M37" s="8">
        <f t="shared" si="16"/>
        <v>3</v>
      </c>
      <c r="N37" s="10">
        <f>M37/$M$50</f>
        <v>6.2959076600209863E-4</v>
      </c>
    </row>
    <row r="38" spans="1:14">
      <c r="A38" s="7" t="s">
        <v>129</v>
      </c>
      <c r="B38" s="8"/>
      <c r="C38" s="9"/>
      <c r="D38" s="9">
        <v>3</v>
      </c>
      <c r="E38" s="8"/>
      <c r="F38" s="8"/>
      <c r="G38" s="8" t="s">
        <v>17</v>
      </c>
      <c r="H38" s="8">
        <f t="shared" si="0"/>
        <v>3</v>
      </c>
      <c r="I38" s="10">
        <f>H38/$H$50</f>
        <v>5.947660586835844E-4</v>
      </c>
      <c r="K38" s="9">
        <f>C38</f>
        <v>0</v>
      </c>
      <c r="L38" s="9">
        <f>D38</f>
        <v>3</v>
      </c>
      <c r="M38" s="8">
        <f t="shared" si="16"/>
        <v>3</v>
      </c>
      <c r="N38" s="10">
        <f>M38/$M$50</f>
        <v>6.2959076600209863E-4</v>
      </c>
    </row>
    <row r="39" spans="1:14">
      <c r="A39" s="7" t="s">
        <v>117</v>
      </c>
      <c r="B39" s="8"/>
      <c r="C39" s="9"/>
      <c r="D39" s="9">
        <v>3</v>
      </c>
      <c r="E39" s="8"/>
      <c r="F39" s="8"/>
      <c r="G39" s="8" t="s">
        <v>17</v>
      </c>
      <c r="H39" s="8">
        <f t="shared" si="0"/>
        <v>3</v>
      </c>
      <c r="I39" s="10">
        <f>H39/$H$50</f>
        <v>5.947660586835844E-4</v>
      </c>
      <c r="K39" s="9">
        <f t="shared" si="17"/>
        <v>0</v>
      </c>
      <c r="L39" s="9">
        <f t="shared" si="17"/>
        <v>3</v>
      </c>
      <c r="M39" s="8">
        <f t="shared" si="16"/>
        <v>3</v>
      </c>
      <c r="N39" s="10">
        <f>M39/$M$50</f>
        <v>6.2959076600209863E-4</v>
      </c>
    </row>
    <row r="40" spans="1:14">
      <c r="A40" s="7" t="s">
        <v>122</v>
      </c>
      <c r="B40" s="8"/>
      <c r="C40" s="9">
        <v>1</v>
      </c>
      <c r="D40" s="9">
        <v>2</v>
      </c>
      <c r="E40" s="8"/>
      <c r="F40" s="8"/>
      <c r="G40" s="8" t="s">
        <v>17</v>
      </c>
      <c r="H40" s="8">
        <f t="shared" ref="H40:H49" si="18">SUM(B40:G40)</f>
        <v>3</v>
      </c>
      <c r="I40" s="10">
        <f>H40/$H$50</f>
        <v>5.947660586835844E-4</v>
      </c>
      <c r="K40" s="9">
        <f t="shared" si="17"/>
        <v>1</v>
      </c>
      <c r="L40" s="9">
        <f t="shared" si="17"/>
        <v>2</v>
      </c>
      <c r="M40" s="8">
        <f t="shared" si="16"/>
        <v>3</v>
      </c>
      <c r="N40" s="10">
        <f>M40/$M$50</f>
        <v>6.2959076600209863E-4</v>
      </c>
    </row>
    <row r="41" spans="1:14">
      <c r="A41" s="7" t="s">
        <v>125</v>
      </c>
      <c r="B41" s="8"/>
      <c r="C41" s="9">
        <v>1</v>
      </c>
      <c r="D41" s="9">
        <v>2</v>
      </c>
      <c r="E41" s="8"/>
      <c r="F41" s="8"/>
      <c r="G41" s="8" t="s">
        <v>17</v>
      </c>
      <c r="H41" s="8">
        <f t="shared" si="18"/>
        <v>3</v>
      </c>
      <c r="I41" s="10">
        <f>H41/$H$50</f>
        <v>5.947660586835844E-4</v>
      </c>
      <c r="K41" s="9">
        <f t="shared" si="1"/>
        <v>1</v>
      </c>
      <c r="L41" s="9">
        <f t="shared" si="1"/>
        <v>2</v>
      </c>
      <c r="M41" s="8">
        <f t="shared" si="16"/>
        <v>3</v>
      </c>
      <c r="N41" s="10">
        <f>M41/$M$50</f>
        <v>6.2959076600209863E-4</v>
      </c>
    </row>
    <row r="42" spans="1:14">
      <c r="A42" s="7" t="s">
        <v>113</v>
      </c>
      <c r="B42" s="8"/>
      <c r="C42" s="9"/>
      <c r="D42" s="9">
        <v>3</v>
      </c>
      <c r="E42" s="8"/>
      <c r="F42" s="8"/>
      <c r="G42" s="8" t="s">
        <v>17</v>
      </c>
      <c r="H42" s="8">
        <f t="shared" si="18"/>
        <v>3</v>
      </c>
      <c r="I42" s="10">
        <f>H42/$H$50</f>
        <v>5.947660586835844E-4</v>
      </c>
      <c r="K42" s="9">
        <f>C42</f>
        <v>0</v>
      </c>
      <c r="L42" s="9">
        <f>D42</f>
        <v>3</v>
      </c>
      <c r="M42" s="8">
        <f t="shared" si="16"/>
        <v>3</v>
      </c>
      <c r="N42" s="10">
        <f>M42/$M$50</f>
        <v>6.2959076600209863E-4</v>
      </c>
    </row>
    <row r="43" spans="1:14">
      <c r="A43" s="7" t="s">
        <v>130</v>
      </c>
      <c r="B43" s="8"/>
      <c r="C43" s="9"/>
      <c r="D43" s="9">
        <v>3</v>
      </c>
      <c r="E43" s="8"/>
      <c r="F43" s="8"/>
      <c r="G43" s="8" t="s">
        <v>17</v>
      </c>
      <c r="H43" s="8">
        <f t="shared" si="18"/>
        <v>3</v>
      </c>
      <c r="I43" s="10">
        <f>H43/$H$50</f>
        <v>5.947660586835844E-4</v>
      </c>
      <c r="K43" s="9">
        <f t="shared" si="1"/>
        <v>0</v>
      </c>
      <c r="L43" s="9">
        <f t="shared" si="1"/>
        <v>3</v>
      </c>
      <c r="M43" s="8">
        <f t="shared" si="16"/>
        <v>3</v>
      </c>
      <c r="N43" s="10">
        <f>M43/$M$50</f>
        <v>6.2959076600209863E-4</v>
      </c>
    </row>
    <row r="44" spans="1:14">
      <c r="A44" s="7" t="s">
        <v>144</v>
      </c>
      <c r="B44" s="8"/>
      <c r="C44" s="9">
        <v>1</v>
      </c>
      <c r="D44" s="9">
        <v>1</v>
      </c>
      <c r="E44" s="8"/>
      <c r="F44" s="8"/>
      <c r="G44" s="8" t="s">
        <v>17</v>
      </c>
      <c r="H44" s="8">
        <f t="shared" si="18"/>
        <v>2</v>
      </c>
      <c r="I44" s="10">
        <f>H44/$H$50</f>
        <v>3.9651070578905631E-4</v>
      </c>
      <c r="K44" s="9">
        <f>C44</f>
        <v>1</v>
      </c>
      <c r="L44" s="9">
        <f>D44</f>
        <v>1</v>
      </c>
      <c r="M44" s="8">
        <f t="shared" si="16"/>
        <v>2</v>
      </c>
      <c r="N44" s="10">
        <f>M44/$M$50</f>
        <v>4.197271773347324E-4</v>
      </c>
    </row>
    <row r="45" spans="1:14">
      <c r="A45" s="7" t="s">
        <v>123</v>
      </c>
      <c r="B45" s="8"/>
      <c r="C45" s="9"/>
      <c r="D45" s="9">
        <v>2</v>
      </c>
      <c r="E45" s="8"/>
      <c r="F45" s="8"/>
      <c r="G45" s="8" t="s">
        <v>17</v>
      </c>
      <c r="H45" s="8">
        <f t="shared" si="18"/>
        <v>2</v>
      </c>
      <c r="I45" s="10">
        <f>H45/$H$50</f>
        <v>3.9651070578905631E-4</v>
      </c>
      <c r="K45" s="9">
        <f t="shared" si="1"/>
        <v>0</v>
      </c>
      <c r="L45" s="9">
        <f t="shared" si="1"/>
        <v>2</v>
      </c>
      <c r="M45" s="8">
        <f t="shared" si="16"/>
        <v>2</v>
      </c>
      <c r="N45" s="10">
        <f>M45/$M$50</f>
        <v>4.197271773347324E-4</v>
      </c>
    </row>
    <row r="46" spans="1:14">
      <c r="A46" s="7" t="s">
        <v>128</v>
      </c>
      <c r="B46" s="8"/>
      <c r="C46" s="9"/>
      <c r="D46" s="9">
        <v>1</v>
      </c>
      <c r="E46" s="8"/>
      <c r="F46" s="8"/>
      <c r="G46" s="8" t="s">
        <v>17</v>
      </c>
      <c r="H46" s="8">
        <f t="shared" si="18"/>
        <v>1</v>
      </c>
      <c r="I46" s="10">
        <f>H46/$H$50</f>
        <v>1.9825535289452815E-4</v>
      </c>
      <c r="K46" s="9">
        <f t="shared" si="1"/>
        <v>0</v>
      </c>
      <c r="L46" s="9">
        <f t="shared" si="1"/>
        <v>1</v>
      </c>
      <c r="M46" s="8">
        <f t="shared" si="16"/>
        <v>1</v>
      </c>
      <c r="N46" s="10">
        <f>M46/$M$50</f>
        <v>2.098635886673662E-4</v>
      </c>
    </row>
    <row r="47" spans="1:14">
      <c r="A47" s="7" t="s">
        <v>126</v>
      </c>
      <c r="B47" s="8"/>
      <c r="C47" s="9"/>
      <c r="D47" s="9">
        <v>1</v>
      </c>
      <c r="E47" s="8"/>
      <c r="F47" s="8"/>
      <c r="G47" s="8" t="s">
        <v>17</v>
      </c>
      <c r="H47" s="8">
        <f t="shared" ref="H47" si="19">SUM(B47:G47)</f>
        <v>1</v>
      </c>
      <c r="I47" s="10">
        <f>H47/$H$50</f>
        <v>1.9825535289452815E-4</v>
      </c>
      <c r="K47" s="9">
        <f t="shared" ref="K47" si="20">C47</f>
        <v>0</v>
      </c>
      <c r="L47" s="9">
        <f t="shared" ref="L47" si="21">D47</f>
        <v>1</v>
      </c>
      <c r="M47" s="8">
        <f t="shared" ref="M47" si="22">SUM(K47:L47)</f>
        <v>1</v>
      </c>
      <c r="N47" s="10">
        <f>M47/$M$50</f>
        <v>2.098635886673662E-4</v>
      </c>
    </row>
    <row r="48" spans="1:14">
      <c r="A48" s="7" t="s">
        <v>127</v>
      </c>
      <c r="B48" s="8"/>
      <c r="C48" s="9"/>
      <c r="D48" s="9">
        <v>1</v>
      </c>
      <c r="E48" s="8"/>
      <c r="F48" s="8"/>
      <c r="G48" s="8"/>
      <c r="H48" s="8">
        <f>SUM(B48:G48)</f>
        <v>1</v>
      </c>
      <c r="I48" s="10">
        <f>H48/$H$50</f>
        <v>1.9825535289452815E-4</v>
      </c>
      <c r="K48" s="9">
        <f>C48</f>
        <v>0</v>
      </c>
      <c r="L48" s="9">
        <f>D48</f>
        <v>1</v>
      </c>
      <c r="M48" s="8">
        <f>SUM(K48:L48)</f>
        <v>1</v>
      </c>
      <c r="N48" s="10">
        <f>M48/$M$50</f>
        <v>2.098635886673662E-4</v>
      </c>
    </row>
    <row r="49" spans="1:14">
      <c r="A49" s="7" t="s">
        <v>124</v>
      </c>
      <c r="B49" s="8"/>
      <c r="C49" s="9"/>
      <c r="D49" s="9">
        <v>1</v>
      </c>
      <c r="E49" s="8"/>
      <c r="F49" s="8"/>
      <c r="G49" s="8" t="s">
        <v>17</v>
      </c>
      <c r="H49" s="8">
        <f t="shared" si="18"/>
        <v>1</v>
      </c>
      <c r="I49" s="10">
        <f>H49/$H$50</f>
        <v>1.9825535289452815E-4</v>
      </c>
      <c r="K49" s="9">
        <f t="shared" si="1"/>
        <v>0</v>
      </c>
      <c r="L49" s="9">
        <f t="shared" si="1"/>
        <v>1</v>
      </c>
      <c r="M49" s="8">
        <f t="shared" si="16"/>
        <v>1</v>
      </c>
      <c r="N49" s="10">
        <f>M49/$M$50</f>
        <v>2.098635886673662E-4</v>
      </c>
    </row>
    <row r="50" spans="1:14">
      <c r="A50" s="11" t="s">
        <v>18</v>
      </c>
      <c r="B50" s="12">
        <f>SUM(B8:B49)</f>
        <v>65</v>
      </c>
      <c r="C50" s="13">
        <f>SUM(C8:C49)</f>
        <v>687</v>
      </c>
      <c r="D50" s="13">
        <f>SUM(D8:D49)</f>
        <v>4078</v>
      </c>
      <c r="E50" s="12">
        <f>SUM(E8:E49)</f>
        <v>55</v>
      </c>
      <c r="F50" s="12">
        <f>SUM(F8:F49)</f>
        <v>159</v>
      </c>
      <c r="G50" s="12">
        <f>SUM(G8:G49)</f>
        <v>0</v>
      </c>
      <c r="H50" s="12">
        <f>SUM(H8:H49)</f>
        <v>5044</v>
      </c>
      <c r="I50" s="14">
        <f>SUM(I8:I49)</f>
        <v>0.99999999999999956</v>
      </c>
      <c r="K50" s="13">
        <f>SUM(K8:K49)</f>
        <v>687</v>
      </c>
      <c r="L50" s="13">
        <f>SUM(L8:L49)</f>
        <v>4078</v>
      </c>
      <c r="M50" s="12">
        <f>SUM(M8:M49)</f>
        <v>4765</v>
      </c>
      <c r="N50" s="14">
        <f>SUM(N8:N49)</f>
        <v>1.0000000000000002</v>
      </c>
    </row>
    <row r="52" spans="1:14">
      <c r="A52" s="15" t="s">
        <v>12</v>
      </c>
    </row>
    <row r="53" spans="1:14">
      <c r="A53" s="17" t="s">
        <v>146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2" t="s">
        <v>1</v>
      </c>
      <c r="B1" s="142"/>
      <c r="C1" s="142"/>
      <c r="D1" s="142"/>
      <c r="E1" s="142"/>
      <c r="F1" s="142"/>
    </row>
    <row r="2" spans="1:6">
      <c r="A2" s="143" t="s">
        <v>16</v>
      </c>
      <c r="B2" s="143"/>
      <c r="C2" s="143"/>
      <c r="D2" s="143"/>
      <c r="E2" s="143"/>
      <c r="F2" s="143"/>
    </row>
    <row r="3" spans="1:6" ht="18">
      <c r="A3" s="144" t="s">
        <v>2</v>
      </c>
      <c r="B3" s="144"/>
      <c r="C3" s="144"/>
      <c r="D3" s="144"/>
      <c r="E3" s="144"/>
      <c r="F3" s="144"/>
    </row>
    <row r="4" spans="1:6">
      <c r="A4" s="2"/>
      <c r="B4" s="2"/>
      <c r="C4" s="2"/>
      <c r="D4" s="2"/>
      <c r="E4" s="3"/>
    </row>
    <row r="5" spans="1:6" ht="15.75">
      <c r="A5" s="145" t="s">
        <v>147</v>
      </c>
      <c r="B5" s="146"/>
      <c r="C5" s="146"/>
      <c r="D5" s="146"/>
      <c r="E5" s="146"/>
      <c r="F5" s="147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37</v>
      </c>
      <c r="B8" s="8">
        <v>409</v>
      </c>
      <c r="C8" s="8">
        <v>1526</v>
      </c>
      <c r="D8" s="8">
        <v>613</v>
      </c>
      <c r="E8" s="8">
        <f t="shared" ref="E8:E49" si="0">SUM(B8:D8)</f>
        <v>2548</v>
      </c>
      <c r="F8" s="10">
        <f>E8/$E$50</f>
        <v>0.50515463917525771</v>
      </c>
    </row>
    <row r="9" spans="1:6">
      <c r="A9" s="7" t="s">
        <v>40</v>
      </c>
      <c r="B9" s="8">
        <v>255</v>
      </c>
      <c r="C9" s="8">
        <v>948</v>
      </c>
      <c r="D9" s="8">
        <v>425</v>
      </c>
      <c r="E9" s="8">
        <f t="shared" si="0"/>
        <v>1628</v>
      </c>
      <c r="F9" s="10">
        <f>E9/$E$50</f>
        <v>0.32275971451229185</v>
      </c>
    </row>
    <row r="10" spans="1:6">
      <c r="A10" s="7" t="s">
        <v>42</v>
      </c>
      <c r="B10" s="8">
        <v>29</v>
      </c>
      <c r="C10" s="8">
        <v>77</v>
      </c>
      <c r="D10" s="8">
        <v>26</v>
      </c>
      <c r="E10" s="8">
        <f t="shared" si="0"/>
        <v>132</v>
      </c>
      <c r="F10" s="10">
        <f>E10/$E$50</f>
        <v>2.6169706582077717E-2</v>
      </c>
    </row>
    <row r="11" spans="1:6">
      <c r="A11" s="7" t="s">
        <v>44</v>
      </c>
      <c r="B11" s="8">
        <v>28</v>
      </c>
      <c r="C11" s="8">
        <v>49</v>
      </c>
      <c r="D11" s="8">
        <v>35</v>
      </c>
      <c r="E11" s="8">
        <f t="shared" si="0"/>
        <v>112</v>
      </c>
      <c r="F11" s="10">
        <f>E11/$E$50</f>
        <v>2.2204599524187154E-2</v>
      </c>
    </row>
    <row r="12" spans="1:6">
      <c r="A12" s="7" t="s">
        <v>46</v>
      </c>
      <c r="B12" s="8">
        <v>5</v>
      </c>
      <c r="C12" s="8">
        <v>25</v>
      </c>
      <c r="D12" s="8">
        <v>38</v>
      </c>
      <c r="E12" s="8">
        <f t="shared" si="0"/>
        <v>68</v>
      </c>
      <c r="F12" s="10">
        <f>E12/$E$50</f>
        <v>1.3481363996827915E-2</v>
      </c>
    </row>
    <row r="13" spans="1:6">
      <c r="A13" s="7" t="s">
        <v>48</v>
      </c>
      <c r="B13" s="8">
        <v>10</v>
      </c>
      <c r="C13" s="8">
        <v>41</v>
      </c>
      <c r="D13" s="8">
        <v>13</v>
      </c>
      <c r="E13" s="8">
        <f t="shared" ref="E13" si="1">SUM(B13:D13)</f>
        <v>64</v>
      </c>
      <c r="F13" s="10">
        <f>E13/$E$50</f>
        <v>1.2688342585249802E-2</v>
      </c>
    </row>
    <row r="14" spans="1:6">
      <c r="A14" s="7" t="s">
        <v>50</v>
      </c>
      <c r="B14" s="8">
        <v>17</v>
      </c>
      <c r="C14" s="8">
        <v>21</v>
      </c>
      <c r="D14" s="8">
        <v>22</v>
      </c>
      <c r="E14" s="8">
        <f t="shared" ref="E14:E20" si="2">SUM(B14:D14)</f>
        <v>60</v>
      </c>
      <c r="F14" s="10">
        <f>E14/$E$50</f>
        <v>1.1895321173671689E-2</v>
      </c>
    </row>
    <row r="15" spans="1:6">
      <c r="A15" s="7" t="s">
        <v>53</v>
      </c>
      <c r="B15" s="8">
        <v>7</v>
      </c>
      <c r="C15" s="8">
        <v>26</v>
      </c>
      <c r="D15" s="8">
        <v>21</v>
      </c>
      <c r="E15" s="8">
        <f t="shared" si="2"/>
        <v>54</v>
      </c>
      <c r="F15" s="10">
        <f>E15/$E$50</f>
        <v>1.070578905630452E-2</v>
      </c>
    </row>
    <row r="16" spans="1:6">
      <c r="A16" s="7" t="s">
        <v>54</v>
      </c>
      <c r="B16" s="8">
        <v>15</v>
      </c>
      <c r="C16" s="8">
        <v>28</v>
      </c>
      <c r="D16" s="8">
        <v>6</v>
      </c>
      <c r="E16" s="8">
        <f t="shared" ref="E16" si="3">SUM(B16:D16)</f>
        <v>49</v>
      </c>
      <c r="F16" s="10">
        <f>E16/$E$50</f>
        <v>9.7145122918318796E-3</v>
      </c>
    </row>
    <row r="17" spans="1:6">
      <c r="A17" s="7" t="s">
        <v>51</v>
      </c>
      <c r="B17" s="8">
        <v>3</v>
      </c>
      <c r="C17" s="8">
        <v>19</v>
      </c>
      <c r="D17" s="8">
        <v>23</v>
      </c>
      <c r="E17" s="8">
        <f t="shared" si="2"/>
        <v>45</v>
      </c>
      <c r="F17" s="10">
        <f>E17/$E$50</f>
        <v>8.9214908802537664E-3</v>
      </c>
    </row>
    <row r="18" spans="1:6" ht="14.25" customHeight="1">
      <c r="A18" s="7" t="s">
        <v>100</v>
      </c>
      <c r="B18" s="8">
        <v>1</v>
      </c>
      <c r="C18" s="8">
        <v>27</v>
      </c>
      <c r="D18" s="8">
        <v>14</v>
      </c>
      <c r="E18" s="8">
        <f t="shared" si="2"/>
        <v>42</v>
      </c>
      <c r="F18" s="10">
        <f>E18/$E$50</f>
        <v>8.3267248215701823E-3</v>
      </c>
    </row>
    <row r="19" spans="1:6">
      <c r="A19" s="7" t="s">
        <v>101</v>
      </c>
      <c r="B19" s="8">
        <v>9</v>
      </c>
      <c r="C19" s="8">
        <v>16</v>
      </c>
      <c r="D19" s="8">
        <v>5</v>
      </c>
      <c r="E19" s="8">
        <f t="shared" si="2"/>
        <v>30</v>
      </c>
      <c r="F19" s="10">
        <f>E19/$E$50</f>
        <v>5.9476605868358443E-3</v>
      </c>
    </row>
    <row r="20" spans="1:6">
      <c r="A20" s="7" t="s">
        <v>102</v>
      </c>
      <c r="B20" s="8">
        <v>1</v>
      </c>
      <c r="C20" s="8">
        <v>16</v>
      </c>
      <c r="D20" s="8">
        <v>13</v>
      </c>
      <c r="E20" s="8">
        <f t="shared" si="2"/>
        <v>30</v>
      </c>
      <c r="F20" s="10">
        <f>E20/$E$50</f>
        <v>5.9476605868358443E-3</v>
      </c>
    </row>
    <row r="21" spans="1:6">
      <c r="A21" s="7" t="s">
        <v>103</v>
      </c>
      <c r="B21" s="8">
        <v>6</v>
      </c>
      <c r="C21" s="8">
        <v>14</v>
      </c>
      <c r="D21" s="8">
        <v>4</v>
      </c>
      <c r="E21" s="8">
        <f t="shared" si="0"/>
        <v>24</v>
      </c>
      <c r="F21" s="10">
        <f>E21/$E$50</f>
        <v>4.7581284694686752E-3</v>
      </c>
    </row>
    <row r="22" spans="1:6">
      <c r="A22" s="7" t="s">
        <v>105</v>
      </c>
      <c r="B22" s="8">
        <v>1</v>
      </c>
      <c r="C22" s="8">
        <v>3</v>
      </c>
      <c r="D22" s="8">
        <v>13</v>
      </c>
      <c r="E22" s="8">
        <f>SUM(B22:D22)</f>
        <v>17</v>
      </c>
      <c r="F22" s="10">
        <f>E22/$E$50</f>
        <v>3.3703409992069788E-3</v>
      </c>
    </row>
    <row r="23" spans="1:6">
      <c r="A23" s="7" t="s">
        <v>109</v>
      </c>
      <c r="B23" s="8">
        <v>4</v>
      </c>
      <c r="C23" s="8">
        <v>6</v>
      </c>
      <c r="D23" s="8">
        <v>6</v>
      </c>
      <c r="E23" s="8">
        <f>SUM(B23:D23)</f>
        <v>16</v>
      </c>
      <c r="F23" s="10">
        <f>E23/$E$50</f>
        <v>3.1720856463124504E-3</v>
      </c>
    </row>
    <row r="24" spans="1:6">
      <c r="A24" s="7" t="s">
        <v>104</v>
      </c>
      <c r="B24" s="8">
        <v>1</v>
      </c>
      <c r="C24" s="8">
        <v>10</v>
      </c>
      <c r="D24" s="8">
        <v>5</v>
      </c>
      <c r="E24" s="8">
        <f>SUM(B24:D24)</f>
        <v>16</v>
      </c>
      <c r="F24" s="10">
        <f>E24/$E$50</f>
        <v>3.1720856463124504E-3</v>
      </c>
    </row>
    <row r="25" spans="1:6">
      <c r="A25" s="7" t="s">
        <v>106</v>
      </c>
      <c r="B25" s="8">
        <v>4</v>
      </c>
      <c r="C25" s="8">
        <v>7</v>
      </c>
      <c r="D25" s="8">
        <v>3</v>
      </c>
      <c r="E25" s="8">
        <f t="shared" ref="E25:E34" si="4">SUM(B25:D25)</f>
        <v>14</v>
      </c>
      <c r="F25" s="10">
        <f>E25/$E$50</f>
        <v>2.7755749405233942E-3</v>
      </c>
    </row>
    <row r="26" spans="1:6">
      <c r="A26" s="7" t="s">
        <v>107</v>
      </c>
      <c r="B26" s="8">
        <v>1</v>
      </c>
      <c r="C26" s="8">
        <v>10</v>
      </c>
      <c r="D26" s="8">
        <v>2</v>
      </c>
      <c r="E26" s="8">
        <f>SUM(B26:D26)</f>
        <v>13</v>
      </c>
      <c r="F26" s="10">
        <f>E26/$E$50</f>
        <v>2.5773195876288659E-3</v>
      </c>
    </row>
    <row r="27" spans="1:6">
      <c r="A27" s="7" t="s">
        <v>108</v>
      </c>
      <c r="B27" s="8">
        <v>2</v>
      </c>
      <c r="C27" s="8">
        <v>3</v>
      </c>
      <c r="D27" s="8">
        <v>4</v>
      </c>
      <c r="E27" s="8">
        <f>SUM(B27:D27)</f>
        <v>9</v>
      </c>
      <c r="F27" s="10">
        <f>E27/$E$50</f>
        <v>1.7842981760507533E-3</v>
      </c>
    </row>
    <row r="28" spans="1:6">
      <c r="A28" s="7" t="s">
        <v>112</v>
      </c>
      <c r="B28" s="8">
        <v>2</v>
      </c>
      <c r="C28" s="8">
        <v>4</v>
      </c>
      <c r="D28" s="8">
        <v>1</v>
      </c>
      <c r="E28" s="8">
        <f t="shared" si="4"/>
        <v>7</v>
      </c>
      <c r="F28" s="10">
        <f>E28/$E$50</f>
        <v>1.3877874702616971E-3</v>
      </c>
    </row>
    <row r="29" spans="1:6">
      <c r="A29" s="7" t="s">
        <v>111</v>
      </c>
      <c r="B29" s="8">
        <v>1</v>
      </c>
      <c r="C29" s="8">
        <v>5</v>
      </c>
      <c r="D29" s="8"/>
      <c r="E29" s="8">
        <f>SUM(B29:D29)</f>
        <v>6</v>
      </c>
      <c r="F29" s="10">
        <f>E29/$E$50</f>
        <v>1.1895321173671688E-3</v>
      </c>
    </row>
    <row r="30" spans="1:6">
      <c r="A30" s="7" t="s">
        <v>121</v>
      </c>
      <c r="B30" s="8">
        <v>3</v>
      </c>
      <c r="C30" s="8">
        <v>2</v>
      </c>
      <c r="D30" s="8">
        <v>1</v>
      </c>
      <c r="E30" s="8">
        <f t="shared" si="4"/>
        <v>6</v>
      </c>
      <c r="F30" s="10">
        <f>E30/$E$50</f>
        <v>1.1895321173671688E-3</v>
      </c>
    </row>
    <row r="31" spans="1:6">
      <c r="A31" s="7" t="s">
        <v>114</v>
      </c>
      <c r="B31" s="8">
        <v>2</v>
      </c>
      <c r="C31" s="8">
        <v>3</v>
      </c>
      <c r="D31" s="8">
        <v>1</v>
      </c>
      <c r="E31" s="8">
        <f t="shared" si="4"/>
        <v>6</v>
      </c>
      <c r="F31" s="10">
        <f>E31/$E$50</f>
        <v>1.1895321173671688E-3</v>
      </c>
    </row>
    <row r="32" spans="1:6">
      <c r="A32" s="7" t="s">
        <v>120</v>
      </c>
      <c r="B32" s="8">
        <v>1</v>
      </c>
      <c r="C32" s="8">
        <v>3</v>
      </c>
      <c r="D32" s="8">
        <v>1</v>
      </c>
      <c r="E32" s="8">
        <f t="shared" si="4"/>
        <v>5</v>
      </c>
      <c r="F32" s="10">
        <f>E32/$E$50</f>
        <v>9.9127676447264071E-4</v>
      </c>
    </row>
    <row r="33" spans="1:6">
      <c r="A33" s="7" t="s">
        <v>116</v>
      </c>
      <c r="B33" s="8"/>
      <c r="C33" s="8">
        <v>4</v>
      </c>
      <c r="D33" s="8"/>
      <c r="E33" s="8">
        <f>SUM(B33:D33)</f>
        <v>4</v>
      </c>
      <c r="F33" s="10">
        <f>E33/$E$50</f>
        <v>7.9302141157811261E-4</v>
      </c>
    </row>
    <row r="34" spans="1:6">
      <c r="A34" s="7" t="s">
        <v>115</v>
      </c>
      <c r="B34" s="8">
        <v>1</v>
      </c>
      <c r="C34" s="8">
        <v>2</v>
      </c>
      <c r="D34" s="8">
        <v>1</v>
      </c>
      <c r="E34" s="8">
        <f t="shared" si="4"/>
        <v>4</v>
      </c>
      <c r="F34" s="10">
        <f>E34/$E$50</f>
        <v>7.9302141157811261E-4</v>
      </c>
    </row>
    <row r="35" spans="1:6">
      <c r="A35" s="7" t="s">
        <v>119</v>
      </c>
      <c r="B35" s="8"/>
      <c r="C35" s="8">
        <v>2</v>
      </c>
      <c r="D35" s="8">
        <v>1</v>
      </c>
      <c r="E35" s="8">
        <f>SUM(B35:D35)</f>
        <v>3</v>
      </c>
      <c r="F35" s="10">
        <f>E35/$E$50</f>
        <v>5.947660586835844E-4</v>
      </c>
    </row>
    <row r="36" spans="1:6">
      <c r="A36" s="7" t="s">
        <v>110</v>
      </c>
      <c r="B36" s="8">
        <v>1</v>
      </c>
      <c r="C36" s="8">
        <v>2</v>
      </c>
      <c r="D36" s="8"/>
      <c r="E36" s="8">
        <f>SUM(B36:D36)</f>
        <v>3</v>
      </c>
      <c r="F36" s="10">
        <f>E36/$E$50</f>
        <v>5.947660586835844E-4</v>
      </c>
    </row>
    <row r="37" spans="1:6">
      <c r="A37" s="7" t="s">
        <v>118</v>
      </c>
      <c r="B37" s="8"/>
      <c r="C37" s="8">
        <v>2</v>
      </c>
      <c r="D37" s="8">
        <v>1</v>
      </c>
      <c r="E37" s="8">
        <f>SUM(B37:D37)</f>
        <v>3</v>
      </c>
      <c r="F37" s="10">
        <f>E37/$E$50</f>
        <v>5.947660586835844E-4</v>
      </c>
    </row>
    <row r="38" spans="1:6">
      <c r="A38" s="7" t="s">
        <v>129</v>
      </c>
      <c r="B38" s="8">
        <v>2</v>
      </c>
      <c r="C38" s="8">
        <v>1</v>
      </c>
      <c r="D38" s="8"/>
      <c r="E38" s="8">
        <f>SUM(B38:D38)</f>
        <v>3</v>
      </c>
      <c r="F38" s="10">
        <f>E38/$E$50</f>
        <v>5.947660586835844E-4</v>
      </c>
    </row>
    <row r="39" spans="1:6">
      <c r="A39" s="7" t="s">
        <v>117</v>
      </c>
      <c r="B39" s="8"/>
      <c r="C39" s="8">
        <v>2</v>
      </c>
      <c r="D39" s="8">
        <v>1</v>
      </c>
      <c r="E39" s="8">
        <f t="shared" si="0"/>
        <v>3</v>
      </c>
      <c r="F39" s="10">
        <f>E39/$E$50</f>
        <v>5.947660586835844E-4</v>
      </c>
    </row>
    <row r="40" spans="1:6">
      <c r="A40" s="7" t="s">
        <v>122</v>
      </c>
      <c r="B40" s="8">
        <v>1</v>
      </c>
      <c r="C40" s="8">
        <v>2</v>
      </c>
      <c r="D40" s="8"/>
      <c r="E40" s="8">
        <f>SUM(B40:D40)</f>
        <v>3</v>
      </c>
      <c r="F40" s="10">
        <f>E40/$E$50</f>
        <v>5.947660586835844E-4</v>
      </c>
    </row>
    <row r="41" spans="1:6">
      <c r="A41" s="7" t="s">
        <v>125</v>
      </c>
      <c r="B41" s="8"/>
      <c r="C41" s="8">
        <v>3</v>
      </c>
      <c r="D41" s="8"/>
      <c r="E41" s="8">
        <f>SUM(B41:D41)</f>
        <v>3</v>
      </c>
      <c r="F41" s="10">
        <f>E41/$E$50</f>
        <v>5.947660586835844E-4</v>
      </c>
    </row>
    <row r="42" spans="1:6">
      <c r="A42" s="7" t="s">
        <v>113</v>
      </c>
      <c r="B42" s="8">
        <v>2</v>
      </c>
      <c r="C42" s="8">
        <v>1</v>
      </c>
      <c r="D42" s="8"/>
      <c r="E42" s="8">
        <f>SUM(B42:D42)</f>
        <v>3</v>
      </c>
      <c r="F42" s="10">
        <f>E42/$E$50</f>
        <v>5.947660586835844E-4</v>
      </c>
    </row>
    <row r="43" spans="1:6">
      <c r="A43" s="7" t="s">
        <v>130</v>
      </c>
      <c r="B43" s="8">
        <v>1</v>
      </c>
      <c r="C43" s="8">
        <v>2</v>
      </c>
      <c r="D43" s="8"/>
      <c r="E43" s="8">
        <f t="shared" si="0"/>
        <v>3</v>
      </c>
      <c r="F43" s="10">
        <f>E43/$E$50</f>
        <v>5.947660586835844E-4</v>
      </c>
    </row>
    <row r="44" spans="1:6">
      <c r="A44" s="7" t="s">
        <v>144</v>
      </c>
      <c r="B44" s="8">
        <v>2</v>
      </c>
      <c r="C44" s="8"/>
      <c r="D44" s="8"/>
      <c r="E44" s="8">
        <f t="shared" si="0"/>
        <v>2</v>
      </c>
      <c r="F44" s="10">
        <f>E44/$E$50</f>
        <v>3.9651070578905631E-4</v>
      </c>
    </row>
    <row r="45" spans="1:6">
      <c r="A45" s="7" t="s">
        <v>123</v>
      </c>
      <c r="B45" s="8"/>
      <c r="C45" s="8"/>
      <c r="D45" s="8">
        <v>2</v>
      </c>
      <c r="E45" s="8">
        <f t="shared" si="0"/>
        <v>2</v>
      </c>
      <c r="F45" s="10">
        <f>E45/$E$50</f>
        <v>3.9651070578905631E-4</v>
      </c>
    </row>
    <row r="46" spans="1:6">
      <c r="A46" s="7" t="s">
        <v>128</v>
      </c>
      <c r="B46" s="8"/>
      <c r="C46" s="8">
        <v>1</v>
      </c>
      <c r="D46" s="8"/>
      <c r="E46" s="8">
        <f t="shared" si="0"/>
        <v>1</v>
      </c>
      <c r="F46" s="10">
        <f>E46/$E$50</f>
        <v>1.9825535289452815E-4</v>
      </c>
    </row>
    <row r="47" spans="1:6">
      <c r="A47" s="7" t="s">
        <v>126</v>
      </c>
      <c r="B47" s="8"/>
      <c r="C47" s="8"/>
      <c r="D47" s="8">
        <v>1</v>
      </c>
      <c r="E47" s="8">
        <f t="shared" si="0"/>
        <v>1</v>
      </c>
      <c r="F47" s="10">
        <f>E47/$E$50</f>
        <v>1.9825535289452815E-4</v>
      </c>
    </row>
    <row r="48" spans="1:6">
      <c r="A48" s="7" t="s">
        <v>127</v>
      </c>
      <c r="B48" s="8"/>
      <c r="C48" s="8"/>
      <c r="D48" s="8">
        <v>1</v>
      </c>
      <c r="E48" s="8">
        <f t="shared" si="0"/>
        <v>1</v>
      </c>
      <c r="F48" s="10">
        <f>E48/$E$50</f>
        <v>1.9825535289452815E-4</v>
      </c>
    </row>
    <row r="49" spans="1:6">
      <c r="A49" s="7" t="s">
        <v>124</v>
      </c>
      <c r="B49" s="8">
        <v>1</v>
      </c>
      <c r="C49" s="8"/>
      <c r="D49" s="8"/>
      <c r="E49" s="8">
        <f t="shared" si="0"/>
        <v>1</v>
      </c>
      <c r="F49" s="10">
        <f>E49/$E$50</f>
        <v>1.9825535289452815E-4</v>
      </c>
    </row>
    <row r="50" spans="1:6">
      <c r="A50" s="11" t="s">
        <v>18</v>
      </c>
      <c r="B50" s="12">
        <f>SUM(B8:B49)</f>
        <v>828</v>
      </c>
      <c r="C50" s="12">
        <f>SUM(C8:C49)</f>
        <v>2913</v>
      </c>
      <c r="D50" s="12">
        <f>SUM(D8:D49)</f>
        <v>1303</v>
      </c>
      <c r="E50" s="12">
        <f>SUM(E8:E49)</f>
        <v>5044</v>
      </c>
      <c r="F50" s="14">
        <f>SUM(F8:F49)</f>
        <v>0.99999999999999956</v>
      </c>
    </row>
    <row r="51" spans="1:6" s="16" customFormat="1">
      <c r="B51" s="19"/>
      <c r="C51" s="19"/>
      <c r="D51" s="19"/>
      <c r="E51" s="19"/>
    </row>
    <row r="52" spans="1:6">
      <c r="A52" s="15" t="s">
        <v>12</v>
      </c>
      <c r="B52" s="20"/>
      <c r="C52" s="20"/>
      <c r="D52" s="20"/>
      <c r="E52" s="20"/>
    </row>
    <row r="53" spans="1:6">
      <c r="A53" s="17" t="s">
        <v>146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2021-11-05T13:59:52Z</dcterms:modified>
</cp:coreProperties>
</file>