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1_ASSESSORIA DE IMPRENSA\AA_CAMILA_2021\Pautas_Dados_Pesquisas\Boletim_Estatistico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Etária'!$A$7:$F$55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3" i="9" l="1"/>
  <c r="B55" i="9"/>
  <c r="C55" i="9"/>
  <c r="D55" i="9"/>
  <c r="L19" i="8"/>
  <c r="K19" i="8"/>
  <c r="M19" i="8" s="1"/>
  <c r="H19" i="8"/>
  <c r="B55" i="8"/>
  <c r="C55" i="8"/>
  <c r="E16" i="9" l="1"/>
  <c r="L46" i="8"/>
  <c r="K46" i="8"/>
  <c r="H46" i="8"/>
  <c r="M46" i="8" l="1"/>
  <c r="E18" i="9"/>
  <c r="E17" i="9"/>
  <c r="L22" i="8"/>
  <c r="K22" i="8"/>
  <c r="H22" i="8"/>
  <c r="L21" i="8"/>
  <c r="K21" i="8"/>
  <c r="H21" i="8"/>
  <c r="M21" i="8" l="1"/>
  <c r="M22" i="8"/>
  <c r="D55" i="8"/>
  <c r="E55" i="8"/>
  <c r="F55" i="8"/>
  <c r="G55" i="8"/>
  <c r="E19" i="9" l="1"/>
  <c r="E15" i="9"/>
  <c r="L16" i="8"/>
  <c r="K16" i="8"/>
  <c r="H16" i="8"/>
  <c r="L15" i="8"/>
  <c r="K15" i="8"/>
  <c r="H15" i="8"/>
  <c r="M15" i="8" l="1"/>
  <c r="M16" i="8"/>
  <c r="E37" i="9"/>
  <c r="L18" i="8"/>
  <c r="K18" i="8"/>
  <c r="H18" i="8"/>
  <c r="E21" i="9"/>
  <c r="E22" i="9"/>
  <c r="L31" i="8"/>
  <c r="K31" i="8"/>
  <c r="H31" i="8"/>
  <c r="E14" i="9"/>
  <c r="L47" i="8"/>
  <c r="K47" i="8"/>
  <c r="H47" i="8"/>
  <c r="E25" i="9"/>
  <c r="L32" i="8"/>
  <c r="K32" i="8"/>
  <c r="H32" i="8"/>
  <c r="E28" i="9"/>
  <c r="L25" i="8"/>
  <c r="K25" i="8"/>
  <c r="H25" i="8"/>
  <c r="E23" i="9"/>
  <c r="L17" i="8"/>
  <c r="K17" i="8"/>
  <c r="H17" i="8"/>
  <c r="E26" i="9"/>
  <c r="L29" i="8"/>
  <c r="K29" i="8"/>
  <c r="H29" i="8"/>
  <c r="E32" i="9"/>
  <c r="L37" i="8"/>
  <c r="K37" i="8"/>
  <c r="H37" i="8"/>
  <c r="L23" i="8"/>
  <c r="K23" i="8"/>
  <c r="H23" i="8"/>
  <c r="E41" i="9"/>
  <c r="E40" i="9"/>
  <c r="L36" i="8"/>
  <c r="K36" i="8"/>
  <c r="H36" i="8"/>
  <c r="E35" i="9"/>
  <c r="E34" i="9"/>
  <c r="L13" i="8"/>
  <c r="K13" i="8"/>
  <c r="H13" i="8"/>
  <c r="E39" i="9"/>
  <c r="E33" i="9"/>
  <c r="E31" i="9"/>
  <c r="E30" i="9"/>
  <c r="E29" i="9"/>
  <c r="E27" i="9"/>
  <c r="E24" i="9"/>
  <c r="L33" i="8"/>
  <c r="K33" i="8"/>
  <c r="H33" i="8"/>
  <c r="L30" i="8"/>
  <c r="K30" i="8"/>
  <c r="H30" i="8"/>
  <c r="L28" i="8"/>
  <c r="K28" i="8"/>
  <c r="H28" i="8"/>
  <c r="L27" i="8"/>
  <c r="K27" i="8"/>
  <c r="H27" i="8"/>
  <c r="L26" i="8"/>
  <c r="K26" i="8"/>
  <c r="H26" i="8"/>
  <c r="E36" i="9"/>
  <c r="L14" i="8"/>
  <c r="K14" i="8"/>
  <c r="H14" i="8"/>
  <c r="L39" i="8"/>
  <c r="K39" i="8"/>
  <c r="H39" i="8"/>
  <c r="E9" i="9"/>
  <c r="E10" i="9"/>
  <c r="E11" i="9"/>
  <c r="E12" i="9"/>
  <c r="E20" i="9"/>
  <c r="E38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L34" i="8"/>
  <c r="K34" i="8"/>
  <c r="L24" i="8"/>
  <c r="K24" i="8"/>
  <c r="L20" i="8"/>
  <c r="K20" i="8"/>
  <c r="H34" i="8"/>
  <c r="H24" i="8"/>
  <c r="H20" i="8"/>
  <c r="E8" i="9"/>
  <c r="L54" i="8"/>
  <c r="K54" i="8"/>
  <c r="H54" i="8"/>
  <c r="L53" i="8"/>
  <c r="K53" i="8"/>
  <c r="H53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8" i="8"/>
  <c r="K38" i="8"/>
  <c r="H38" i="8"/>
  <c r="L35" i="8"/>
  <c r="K35" i="8"/>
  <c r="H35" i="8"/>
  <c r="L12" i="8"/>
  <c r="K12" i="8"/>
  <c r="H12" i="8"/>
  <c r="L11" i="8"/>
  <c r="K11" i="8"/>
  <c r="H11" i="8"/>
  <c r="L10" i="8"/>
  <c r="K10" i="8"/>
  <c r="H10" i="8"/>
  <c r="L9" i="8"/>
  <c r="K9" i="8"/>
  <c r="H9" i="8"/>
  <c r="L8" i="8"/>
  <c r="K8" i="8"/>
  <c r="H8" i="8"/>
  <c r="K55" i="8" l="1"/>
  <c r="L55" i="8"/>
  <c r="H55" i="8"/>
  <c r="I19" i="8" s="1"/>
  <c r="M27" i="8"/>
  <c r="M18" i="8"/>
  <c r="M42" i="8"/>
  <c r="M52" i="8"/>
  <c r="M14" i="8"/>
  <c r="M53" i="8"/>
  <c r="M39" i="8"/>
  <c r="M30" i="8"/>
  <c r="M31" i="8"/>
  <c r="M29" i="8"/>
  <c r="M8" i="8"/>
  <c r="M40" i="8"/>
  <c r="M44" i="8"/>
  <c r="M26" i="8"/>
  <c r="M13" i="8"/>
  <c r="M50" i="8"/>
  <c r="M54" i="8"/>
  <c r="M37" i="8"/>
  <c r="M38" i="8"/>
  <c r="M43" i="8"/>
  <c r="M9" i="8"/>
  <c r="M35" i="8"/>
  <c r="M45" i="8"/>
  <c r="M51" i="8"/>
  <c r="M24" i="8"/>
  <c r="M12" i="8"/>
  <c r="M17" i="8"/>
  <c r="M34" i="8"/>
  <c r="M36" i="8"/>
  <c r="M25" i="8"/>
  <c r="E55" i="9"/>
  <c r="F13" i="9" s="1"/>
  <c r="M11" i="8"/>
  <c r="M41" i="8"/>
  <c r="M48" i="8"/>
  <c r="M28" i="8"/>
  <c r="M33" i="8"/>
  <c r="M23" i="8"/>
  <c r="M32" i="8"/>
  <c r="M47" i="8"/>
  <c r="M20" i="8"/>
  <c r="M49" i="8"/>
  <c r="M10" i="8"/>
  <c r="F18" i="9" l="1"/>
  <c r="F16" i="9"/>
  <c r="I22" i="8"/>
  <c r="I46" i="8"/>
  <c r="F19" i="9"/>
  <c r="F17" i="9"/>
  <c r="I16" i="8"/>
  <c r="I21" i="8"/>
  <c r="M55" i="8"/>
  <c r="N19" i="8" s="1"/>
  <c r="F23" i="9"/>
  <c r="F42" i="9"/>
  <c r="F10" i="9"/>
  <c r="F26" i="9"/>
  <c r="F15" i="9"/>
  <c r="F41" i="9"/>
  <c r="F24" i="9"/>
  <c r="F47" i="9"/>
  <c r="F44" i="9"/>
  <c r="F29" i="9"/>
  <c r="I44" i="8"/>
  <c r="I15" i="8"/>
  <c r="I8" i="8"/>
  <c r="I52" i="8"/>
  <c r="I27" i="8"/>
  <c r="I36" i="8"/>
  <c r="I41" i="8"/>
  <c r="I31" i="8"/>
  <c r="I39" i="8"/>
  <c r="I26" i="8"/>
  <c r="I35" i="8"/>
  <c r="I38" i="8"/>
  <c r="I37" i="8"/>
  <c r="I30" i="8"/>
  <c r="I50" i="8"/>
  <c r="I18" i="8"/>
  <c r="I20" i="8"/>
  <c r="I53" i="8"/>
  <c r="I45" i="8"/>
  <c r="I28" i="8"/>
  <c r="I29" i="8"/>
  <c r="F21" i="9"/>
  <c r="F48" i="9"/>
  <c r="F30" i="9"/>
  <c r="F31" i="9"/>
  <c r="F11" i="9"/>
  <c r="F45" i="9"/>
  <c r="F52" i="9"/>
  <c r="F27" i="9"/>
  <c r="F14" i="9"/>
  <c r="F22" i="9"/>
  <c r="F25" i="9"/>
  <c r="F33" i="9"/>
  <c r="F46" i="9"/>
  <c r="F32" i="9"/>
  <c r="F50" i="9"/>
  <c r="F28" i="9"/>
  <c r="F51" i="9"/>
  <c r="F9" i="9"/>
  <c r="F53" i="9"/>
  <c r="F39" i="9"/>
  <c r="F38" i="9"/>
  <c r="F40" i="9"/>
  <c r="F54" i="9"/>
  <c r="F8" i="9"/>
  <c r="F34" i="9"/>
  <c r="F36" i="9"/>
  <c r="F37" i="9"/>
  <c r="F20" i="9"/>
  <c r="F12" i="9"/>
  <c r="F43" i="9"/>
  <c r="F49" i="9"/>
  <c r="F35" i="9"/>
  <c r="I24" i="8"/>
  <c r="I49" i="8"/>
  <c r="I47" i="8"/>
  <c r="I42" i="8"/>
  <c r="I33" i="8"/>
  <c r="I13" i="8"/>
  <c r="I43" i="8"/>
  <c r="I11" i="8"/>
  <c r="I10" i="8"/>
  <c r="I34" i="8"/>
  <c r="I12" i="8"/>
  <c r="I14" i="8"/>
  <c r="I48" i="8"/>
  <c r="I54" i="8"/>
  <c r="I23" i="8"/>
  <c r="I9" i="8"/>
  <c r="I40" i="8"/>
  <c r="I32" i="8"/>
  <c r="I17" i="8"/>
  <c r="I51" i="8"/>
  <c r="I25" i="8"/>
  <c r="N22" i="8" l="1"/>
  <c r="N46" i="8"/>
  <c r="N16" i="8"/>
  <c r="N21" i="8"/>
  <c r="I55" i="8"/>
  <c r="N10" i="8"/>
  <c r="N15" i="8"/>
  <c r="F55" i="9"/>
  <c r="N31" i="8"/>
  <c r="N8" i="8"/>
  <c r="N29" i="8"/>
  <c r="N27" i="8"/>
  <c r="N50" i="8"/>
  <c r="N14" i="8"/>
  <c r="N37" i="8"/>
  <c r="N28" i="8"/>
  <c r="N34" i="8"/>
  <c r="N47" i="8"/>
  <c r="N48" i="8"/>
  <c r="N40" i="8"/>
  <c r="N18" i="8"/>
  <c r="N36" i="8"/>
  <c r="N33" i="8"/>
  <c r="N23" i="8"/>
  <c r="N44" i="8"/>
  <c r="N17" i="8"/>
  <c r="N24" i="8"/>
  <c r="N32" i="8"/>
  <c r="N51" i="8"/>
  <c r="N52" i="8"/>
  <c r="N41" i="8"/>
  <c r="N38" i="8"/>
  <c r="N13" i="8"/>
  <c r="N12" i="8"/>
  <c r="N39" i="8"/>
  <c r="N54" i="8"/>
  <c r="N25" i="8"/>
  <c r="N35" i="8"/>
  <c r="N53" i="8"/>
  <c r="N20" i="8"/>
  <c r="N49" i="8"/>
  <c r="N30" i="8"/>
  <c r="N11" i="8"/>
  <c r="N9" i="8"/>
  <c r="N26" i="8"/>
  <c r="N42" i="8"/>
  <c r="N45" i="8"/>
  <c r="N43" i="8"/>
  <c r="N55" i="8" l="1"/>
</calcChain>
</file>

<file path=xl/sharedStrings.xml><?xml version="1.0" encoding="utf-8"?>
<sst xmlns="http://schemas.openxmlformats.org/spreadsheetml/2006/main" count="283" uniqueCount="156">
  <si>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</si>
  <si>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</si>
  <si>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</si>
  <si>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</si>
  <si>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</si>
  <si>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</si>
  <si>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</si>
  <si>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</si>
  <si>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</si>
  <si>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</si>
  <si>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</si>
  <si>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</si>
  <si>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</si>
  <si>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</si>
  <si>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</si>
  <si>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</si>
  <si>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</si>
  <si>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-</t>
  </si>
  <si>
    <t>TOTAL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</si>
  <si>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</si>
  <si>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</si>
  <si>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</si>
  <si>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848 - 6º andar - Luz - São Paulo/SP - CEP 01030-001 - Fone 2927-9152</t>
  </si>
  <si>
    <t>PROGRAMAS DE ATENDIMENTO</t>
  </si>
  <si>
    <t>27.12.2018</t>
  </si>
  <si>
    <t>31.12.2019</t>
  </si>
  <si>
    <t>31.12.2020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</si>
  <si>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</si>
  <si>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</si>
  <si>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</si>
  <si>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</si>
  <si>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</si>
  <si>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</si>
  <si>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</si>
  <si>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</si>
  <si>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</si>
  <si>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</si>
  <si>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</si>
  <si>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</si>
  <si>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</si>
  <si>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</si>
  <si>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 xml:space="preserve">Residência - Covid-19 Prov. CSM Nº 2546_2020 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</si>
  <si>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</si>
  <si>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</si>
  <si>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</si>
  <si>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</si>
  <si>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</si>
  <si>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</si>
  <si>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</si>
  <si>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</si>
  <si>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</si>
  <si>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</si>
  <si>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</si>
  <si>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</si>
  <si>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HOMICÍDIO DOLOSO QUALIFICADO</t>
  </si>
  <si>
    <t>Outros Estados</t>
  </si>
  <si>
    <t>FURTO</t>
  </si>
  <si>
    <t>S/I</t>
  </si>
  <si>
    <t>ESTUPRO</t>
  </si>
  <si>
    <t>LATROCÍNIO - ROUBO QUALIFICADO PELO RESULTADO MORTE</t>
  </si>
  <si>
    <t>Adolescentes por Região de Cumprimento</t>
  </si>
  <si>
    <t>HOMICÍDIO SIMPLES</t>
  </si>
  <si>
    <t>AMEAÇA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</si>
  <si>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</si>
  <si>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</si>
  <si>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</si>
  <si>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</si>
  <si>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</si>
  <si>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</si>
  <si>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</si>
  <si>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Atendimento Inicial / Internação (Art. 175 e Art. 122)</t>
  </si>
  <si>
    <t>DRL - Guarujá</t>
  </si>
  <si>
    <t>Atendimento Inicial / Internação Provisória e Internação Sanção (Art. 175 e Arts. 108 e 122-III)</t>
  </si>
  <si>
    <t>DRMC - Campinas</t>
  </si>
  <si>
    <t>Atendimento Inicial / Internação Provisória e Internação Sanção / Internação (Art. 175, Arts. 108 e 122-III e Art. 122)</t>
  </si>
  <si>
    <t>DRMNO - Noroeste</t>
  </si>
  <si>
    <t>Internação (Art. 122)</t>
  </si>
  <si>
    <t>DRMSE - Sudeste</t>
  </si>
  <si>
    <t>Internação / Internação Sanção (Art. 122 e Art. 122-III)</t>
  </si>
  <si>
    <t>DRN - Ribeirão Preto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</si>
  <si>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</si>
  <si>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</si>
  <si>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</si>
  <si>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</si>
  <si>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</si>
  <si>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</si>
  <si>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</si>
  <si>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Maior do que 100%</t>
  </si>
  <si>
    <t>Fonte: Portal Fundação CASA - SP</t>
  </si>
  <si>
    <t>Entre 90% e 100%</t>
  </si>
  <si>
    <t>Elaboração: AIO - ASSESSORIA DE INTELIGÊNCIA ORGANIZACIONAL</t>
  </si>
  <si>
    <t>Menor do que 90%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</si>
  <si>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</si>
  <si>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</si>
  <si>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</si>
  <si>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</si>
  <si>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</si>
  <si>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</si>
  <si>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</si>
  <si>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</si>
  <si>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</si>
  <si>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</si>
  <si>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</si>
  <si>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</si>
  <si>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</si>
  <si>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</si>
  <si>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</si>
  <si>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</si>
  <si>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</si>
  <si>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</si>
  <si>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</si>
  <si>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</si>
  <si>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</si>
  <si>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RECEPTAÇÃO</t>
  </si>
  <si>
    <t>ROUBO QUALIFICADO TENTADO</t>
  </si>
  <si>
    <t>OUTROS</t>
  </si>
  <si>
    <t>HOMICÍDIO DOLOSO QUALIFICADO TENTADO</t>
  </si>
  <si>
    <t>PORTE DE ARMA DE FOGO</t>
  </si>
  <si>
    <t>LESÃO CORPORAL DOLOSA</t>
  </si>
  <si>
    <t>HOMICÍDIO DOLOSO</t>
  </si>
  <si>
    <t>ROUBO SIMPLES TENTADO</t>
  </si>
  <si>
    <t>LESÃO CORPORAL LEVE</t>
  </si>
  <si>
    <t>HOMICÍDIO SIMPLES TENTADO</t>
  </si>
  <si>
    <t>HOMICÍDIO DOLOSO PRIVILEGIADO</t>
  </si>
  <si>
    <t>EXTORSÃO</t>
  </si>
  <si>
    <t>LATROCÍNIO - ROUBO QUALIFICADO PELO RESULTADO MORTE TENTADO</t>
  </si>
  <si>
    <t>HOMICÍDIO DOLOSO TENTADO</t>
  </si>
  <si>
    <t>DESCUMPRIMENTO DE MEDIDA JUDICIAL</t>
  </si>
  <si>
    <t>SEQUESTRO OU CARCERE PRIVADO</t>
  </si>
  <si>
    <t>DESACATO</t>
  </si>
  <si>
    <t>DANO</t>
  </si>
  <si>
    <t>DESTRUIÇÃO, SUBTRAÇÃO OU OCULTAÇÃO DE CADÁVER</t>
  </si>
  <si>
    <t>ESTUPRO QUALIFICADO</t>
  </si>
  <si>
    <t>FURTO QUALIFICADO TENTADO</t>
  </si>
  <si>
    <t>DANO QUALIFICADO</t>
  </si>
  <si>
    <t>LESÃO CORPORAL DOLOSA QUALIFICADA</t>
  </si>
  <si>
    <t>RECEPTAÇÃO QUALIFICADA</t>
  </si>
  <si>
    <t>SEQÜESTRO OU CÁRCERE PRIVADO QUALIFICADO</t>
  </si>
  <si>
    <t>HOMICÍDIO DOLOSO PRIVILEGIADO TENTADO</t>
  </si>
  <si>
    <t>CALÚNIA, DIFAMAÇÃO E INJÚRIA</t>
  </si>
  <si>
    <t>PORTE OU USO DE DROGAS</t>
  </si>
  <si>
    <t>PERIGO PARA A VIDA OU SAÚDE DE OUTREM</t>
  </si>
  <si>
    <t>TORTURA</t>
  </si>
  <si>
    <t>EXTORSÃO MEDIANTE SEQÜESTRO</t>
  </si>
  <si>
    <t>INCÊNDIO</t>
  </si>
  <si>
    <t>ESTELIONATO E OUTRAS FRAUDES</t>
  </si>
  <si>
    <t>VIOLAÇÃO DE DOMICÍLIO</t>
  </si>
  <si>
    <t>FORMAÇÃO DE QUADRILHA OU BANDO</t>
  </si>
  <si>
    <t>TOTAL (distribuidos em 49 municípios, incluindo a Capital)
 sendo que 12 centros de atendimento são gestão compartilhada.</t>
  </si>
  <si>
    <t>EXTORSÃO MEDIANTE SEQÜESTRO QUALIFICADA</t>
  </si>
  <si>
    <t>DIRIGIR SEM HABILITAÇÃO</t>
  </si>
  <si>
    <t>BOLETIM ESTATÍSTICO DIÁRIO DA FUNDAÇÃO CASA - POSIÇÃO 16/07/2021 - 10h15</t>
  </si>
  <si>
    <t>16.07.2021</t>
  </si>
  <si>
    <t>ATOS INFRACIONAIS POR ARTIGO DO ECA - POSIÇÃO EM 16.07.2021</t>
  </si>
  <si>
    <t>POSIÇÃO:- CORTE AIO 16.07.2021</t>
  </si>
  <si>
    <t>ATOS INFRACIONAIS POR FAIXA ETÁRIA - POSIÇÃO EM 16.07.2021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</si>
</sst>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165" fontId="6" fillId="0" borderId="0" applyFont="0" applyFill="0" applyBorder="0" applyAlignment="0" applyProtection="0"/>
    <xf numFmtId="0" fontId="18" fillId="0" borderId="0"/>
    <xf numFmtId="0" fontId="6" fillId="0" borderId="0"/>
    <xf numFmtId="0" fontId="19" fillId="0" borderId="0"/>
    <xf numFmtId="0" fontId="20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>
      <alignment wrapText="1"/>
    </xf>
    <xf numFmtId="0" fontId="6" fillId="0" borderId="0">
      <alignment wrapText="1"/>
    </xf>
    <xf numFmtId="0" fontId="19" fillId="0" borderId="0"/>
    <xf numFmtId="0" fontId="18" fillId="0" borderId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4" fillId="0" borderId="0" xfId="0" applyFont="1" applyFill="1" applyBorder="1" applyProtection="1">
      <protection hidden="1"/>
    </xf>
    <xf numFmtId="0" fontId="4" fillId="0" borderId="0" xfId="4" applyFont="1" applyFill="1"/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 wrapText="1"/>
    </xf>
    <xf numFmtId="0" fontId="4" fillId="0" borderId="0" xfId="4" applyFont="1" applyFill="1" applyAlignment="1">
      <alignment horizontal="center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4" fillId="0" borderId="1" xfId="4" applyFont="1" applyFill="1" applyBorder="1"/>
    <xf numFmtId="0" fontId="4" fillId="0" borderId="1" xfId="4" applyNumberFormat="1" applyFont="1" applyFill="1" applyBorder="1" applyAlignment="1">
      <alignment horizontal="center"/>
    </xf>
    <xf numFmtId="0" fontId="4" fillId="3" borderId="1" xfId="4" applyNumberFormat="1" applyFont="1" applyFill="1" applyBorder="1" applyAlignment="1">
      <alignment horizontal="center"/>
    </xf>
    <xf numFmtId="10" fontId="4" fillId="0" borderId="1" xfId="23" applyNumberFormat="1" applyFont="1" applyFill="1" applyBorder="1" applyAlignment="1">
      <alignment horizontal="center"/>
    </xf>
    <xf numFmtId="0" fontId="9" fillId="0" borderId="1" xfId="4" applyFont="1" applyFill="1" applyBorder="1"/>
    <xf numFmtId="0" fontId="9" fillId="0" borderId="1" xfId="4" applyNumberFormat="1" applyFont="1" applyFill="1" applyBorder="1" applyAlignment="1">
      <alignment horizontal="center"/>
    </xf>
    <xf numFmtId="0" fontId="9" fillId="3" borderId="1" xfId="4" applyNumberFormat="1" applyFont="1" applyFill="1" applyBorder="1" applyAlignment="1">
      <alignment horizontal="center"/>
    </xf>
    <xf numFmtId="10" fontId="9" fillId="0" borderId="1" xfId="29" applyNumberFormat="1" applyFont="1" applyFill="1" applyBorder="1" applyAlignment="1">
      <alignment horizontal="center"/>
    </xf>
    <xf numFmtId="0" fontId="8" fillId="0" borderId="0" xfId="19" applyFont="1" applyBorder="1" applyAlignment="1" applyProtection="1">
      <alignment horizontal="left" vertical="center"/>
    </xf>
    <xf numFmtId="0" fontId="4" fillId="0" borderId="0" xfId="4" applyFont="1" applyAlignment="1">
      <alignment horizontal="center"/>
    </xf>
    <xf numFmtId="0" fontId="16" fillId="0" borderId="0" xfId="4" applyFont="1" applyBorder="1" applyAlignment="1">
      <alignment horizontal="left" vertical="center" wrapText="1"/>
    </xf>
    <xf numFmtId="0" fontId="4" fillId="0" borderId="0" xfId="4" applyFont="1"/>
    <xf numFmtId="0" fontId="4" fillId="4" borderId="2" xfId="4" applyNumberFormat="1" applyFont="1" applyFill="1" applyBorder="1" applyAlignment="1">
      <alignment horizontal="center"/>
    </xf>
    <xf numFmtId="0" fontId="4" fillId="4" borderId="0" xfId="4" applyNumberFormat="1" applyFont="1" applyFill="1" applyBorder="1" applyAlignment="1">
      <alignment horizontal="center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0" applyNumberFormat="1" applyFont="1" applyFill="1" applyBorder="1" applyAlignment="1" applyProtection="1">
      <alignment vertical="center" readingOrder="1"/>
      <protection hidden="1"/>
    </xf>
    <xf numFmtId="0" fontId="34" fillId="0" borderId="0" xfId="3" applyFont="1" applyFill="1" applyAlignment="1" applyProtection="1">
      <alignment horizontal="center" vertical="center"/>
      <protection hidden="1"/>
    </xf>
    <xf numFmtId="0" fontId="34" fillId="0" borderId="0" xfId="3" applyFont="1" applyAlignment="1" applyProtection="1">
      <alignment horizontal="center" vertical="center"/>
      <protection hidden="1"/>
    </xf>
    <xf numFmtId="0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3" applyFont="1" applyBorder="1" applyAlignment="1" applyProtection="1">
      <alignment horizontal="center" vertical="center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21" fillId="0" borderId="0" xfId="3" applyFont="1" applyAlignment="1" applyProtection="1">
      <alignment horizontal="left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8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14" applyFont="1" applyFill="1" applyBorder="1" applyAlignment="1" applyProtection="1">
      <alignment horizontal="center" vertical="top" wrapText="1"/>
      <protection hidden="1"/>
    </xf>
    <xf numFmtId="1" fontId="2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2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10" fillId="5" borderId="10" xfId="14" applyFont="1" applyFill="1" applyBorder="1" applyAlignment="1" applyProtection="1">
      <alignment horizontal="center" vertical="center" wrapText="1"/>
      <protection hidden="1"/>
    </xf>
    <xf numFmtId="0" fontId="10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2" fillId="0" borderId="3" xfId="20" applyNumberFormat="1" applyFont="1" applyFill="1" applyBorder="1" applyAlignment="1" applyProtection="1">
      <alignment horizontal="center" vertical="top" wrapText="1"/>
      <protection hidden="1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10" fillId="6" borderId="9" xfId="14" applyFont="1" applyFill="1" applyBorder="1" applyAlignment="1" applyProtection="1">
      <alignment horizontal="center" vertical="center" wrapText="1"/>
      <protection hidden="1"/>
    </xf>
    <xf numFmtId="9" fontId="10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10" fontId="4" fillId="0" borderId="3" xfId="20" applyNumberFormat="1" applyFont="1" applyFill="1" applyBorder="1" applyAlignment="1" applyProtection="1">
      <alignment horizontal="center"/>
      <protection hidden="1"/>
    </xf>
    <xf numFmtId="0" fontId="0" fillId="0" borderId="7" xfId="0" applyBorder="1"/>
    <xf numFmtId="0" fontId="4" fillId="0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35" fillId="0" borderId="7" xfId="0" applyFont="1" applyBorder="1"/>
    <xf numFmtId="0" fontId="9" fillId="6" borderId="8" xfId="0" applyFont="1" applyFill="1" applyBorder="1" applyAlignment="1" applyProtection="1">
      <alignment horizontal="center"/>
      <protection hidden="1"/>
    </xf>
    <xf numFmtId="0" fontId="9" fillId="6" borderId="4" xfId="0" applyFont="1" applyFill="1" applyBorder="1" applyAlignment="1" applyProtection="1">
      <alignment horizontal="center"/>
      <protection hidden="1"/>
    </xf>
    <xf numFmtId="0" fontId="9" fillId="0" borderId="7" xfId="0" applyFont="1" applyFill="1" applyBorder="1" applyProtection="1"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0" fontId="9" fillId="6" borderId="9" xfId="0" applyFont="1" applyFill="1" applyBorder="1" applyAlignment="1" applyProtection="1">
      <alignment horizontal="center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12" fillId="0" borderId="1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9" fillId="6" borderId="8" xfId="3" applyFont="1" applyFill="1" applyBorder="1" applyAlignment="1" applyProtection="1">
      <alignment horizontal="center" vertical="center" wrapText="1"/>
      <protection hidden="1"/>
    </xf>
    <xf numFmtId="0" fontId="9" fillId="6" borderId="9" xfId="3" applyFont="1" applyFill="1" applyBorder="1" applyAlignment="1" applyProtection="1">
      <alignment horizontal="center" vertical="center" wrapText="1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1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3" fillId="0" borderId="0" xfId="4" applyFont="1" applyBorder="1" applyAlignment="1">
      <alignment horizontal="center" vertical="center"/>
    </xf>
    <xf numFmtId="0" fontId="36" fillId="0" borderId="0" xfId="19" applyFont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11" fillId="0" borderId="19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center"/>
    </xf>
    <xf numFmtId="0" fontId="11" fillId="0" borderId="21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1"/>
    <cellStyle name="Normal 2 4" xfId="9"/>
    <cellStyle name="Normal 2 4 5" xfId="10"/>
    <cellStyle name="Normal 2 4 5 2" xfId="11"/>
    <cellStyle name="Normal 2 4 5 2 2" xfId="12"/>
    <cellStyle name="Normal 2 5" xfId="38"/>
    <cellStyle name="Normal 3" xfId="13"/>
    <cellStyle name="Normal 3 2" xfId="14"/>
    <cellStyle name="Normal 3 2 2" xfId="15"/>
    <cellStyle name="Normal 3 3" xfId="16"/>
    <cellStyle name="Normal 3 4" xfId="39"/>
    <cellStyle name="Normal 4" xfId="17"/>
    <cellStyle name="Normal 4 2" xfId="18"/>
    <cellStyle name="Normal 4 3" xfId="40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1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4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5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7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8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9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0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sqref="A1:K1"/>
    </sheetView>
  </sheetViews>
  <sheetFormatPr defaultRowHeight="12.75"/>
  <cols>
    <col min="1" max="1" width="56.140625" style="23" customWidth="1"/>
    <col min="2" max="5" width="12.7109375" style="23" customWidth="1"/>
    <col min="6" max="6" width="13.7109375" style="23" customWidth="1"/>
    <col min="7" max="7" width="19.42578125" style="23" bestFit="1" customWidth="1"/>
    <col min="8" max="8" width="10.7109375" style="23" bestFit="1" customWidth="1"/>
    <col min="9" max="9" width="11.140625" style="23" bestFit="1" customWidth="1"/>
    <col min="10" max="10" width="14.28515625" style="23" customWidth="1"/>
    <col min="11" max="11" width="11.42578125" style="23" customWidth="1"/>
    <col min="12" max="12" width="2.28515625" style="23" customWidth="1"/>
    <col min="13" max="14" width="0.140625" style="32" hidden="1" customWidth="1"/>
    <col min="15" max="15" width="0.140625" style="33" hidden="1" customWidth="1"/>
    <col min="16" max="16384" width="9.140625" style="23"/>
  </cols>
  <sheetData>
    <row r="1" spans="1:15" s="1" customFormat="1" ht="18" customHeight="1">
      <c r="A1" s="155" t="s">
        <v>19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  <c r="L1" s="25"/>
      <c r="M1" s="26"/>
      <c r="N1" s="27"/>
      <c r="O1" s="27"/>
    </row>
    <row r="2" spans="1:15" s="1" customFormat="1" ht="12.75" customHeight="1">
      <c r="A2" s="158" t="s">
        <v>20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  <c r="L2" s="28"/>
      <c r="M2" s="29"/>
      <c r="N2" s="27"/>
      <c r="O2" s="27"/>
    </row>
    <row r="3" spans="1:15" s="1" customFormat="1" ht="18" customHeight="1">
      <c r="A3" s="161" t="s">
        <v>21</v>
      </c>
      <c r="B3" s="162"/>
      <c r="C3" s="162"/>
      <c r="D3" s="162"/>
      <c r="E3" s="162"/>
      <c r="F3" s="162"/>
      <c r="G3" s="162"/>
      <c r="H3" s="162"/>
      <c r="I3" s="162"/>
      <c r="J3" s="162"/>
      <c r="K3" s="163"/>
      <c r="L3" s="25"/>
      <c r="M3" s="26"/>
      <c r="N3" s="27"/>
      <c r="O3" s="27"/>
    </row>
    <row r="4" spans="1:15" s="1" customFormat="1" ht="12.75" customHeight="1" thickBot="1">
      <c r="A4" s="158" t="s">
        <v>22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  <c r="M4" s="27"/>
      <c r="N4" s="27"/>
      <c r="O4" s="27"/>
    </row>
    <row r="5" spans="1:15" s="1" customFormat="1" ht="15.75">
      <c r="A5" s="164" t="s">
        <v>151</v>
      </c>
      <c r="B5" s="165"/>
      <c r="C5" s="165"/>
      <c r="D5" s="165"/>
      <c r="E5" s="165"/>
      <c r="F5" s="165"/>
      <c r="G5" s="165"/>
      <c r="H5" s="165"/>
      <c r="I5" s="165"/>
      <c r="J5" s="165"/>
      <c r="K5" s="166"/>
      <c r="L5" s="30"/>
      <c r="M5" s="31"/>
      <c r="N5" s="27"/>
      <c r="O5" s="27"/>
    </row>
    <row r="6" spans="1:15" ht="12.7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45"/>
      <c r="L6" s="24"/>
    </row>
    <row r="7" spans="1:15" ht="15" customHeight="1">
      <c r="A7" s="128" t="s">
        <v>23</v>
      </c>
      <c r="B7" s="99" t="s">
        <v>24</v>
      </c>
      <c r="C7" s="99" t="s">
        <v>25</v>
      </c>
      <c r="D7" s="99" t="s">
        <v>26</v>
      </c>
      <c r="E7" s="98" t="s">
        <v>152</v>
      </c>
      <c r="F7" s="42"/>
      <c r="G7" s="130" t="s">
        <v>27</v>
      </c>
      <c r="H7" s="99" t="s">
        <v>26</v>
      </c>
      <c r="I7" s="98" t="s">
        <v>152</v>
      </c>
      <c r="J7" s="61" t="s">
        <v>28</v>
      </c>
      <c r="K7" s="62" t="s">
        <v>29</v>
      </c>
      <c r="L7" s="24"/>
    </row>
    <row r="8" spans="1:15" ht="15" customHeight="1">
      <c r="A8" s="67" t="s">
        <v>30</v>
      </c>
      <c r="B8" s="48">
        <v>24</v>
      </c>
      <c r="C8" s="48">
        <v>48</v>
      </c>
      <c r="D8" s="48">
        <v>15</v>
      </c>
      <c r="E8" s="68">
        <v>74</v>
      </c>
      <c r="F8" s="42"/>
      <c r="G8" s="65" t="s">
        <v>31</v>
      </c>
      <c r="H8" s="49">
        <v>249</v>
      </c>
      <c r="I8" s="66">
        <v>273</v>
      </c>
      <c r="J8" s="63">
        <v>12</v>
      </c>
      <c r="K8" s="64">
        <v>6</v>
      </c>
      <c r="L8" s="24"/>
    </row>
    <row r="9" spans="1:15" ht="15" customHeight="1">
      <c r="A9" s="67" t="s">
        <v>32</v>
      </c>
      <c r="B9" s="48">
        <v>800</v>
      </c>
      <c r="C9" s="48">
        <v>753</v>
      </c>
      <c r="D9" s="48">
        <v>555</v>
      </c>
      <c r="E9" s="68">
        <v>713</v>
      </c>
      <c r="F9" s="42"/>
      <c r="G9" s="65" t="s">
        <v>33</v>
      </c>
      <c r="H9" s="49">
        <v>3493</v>
      </c>
      <c r="I9" s="66">
        <v>3590</v>
      </c>
      <c r="J9" s="63">
        <v>13</v>
      </c>
      <c r="K9" s="64">
        <v>56</v>
      </c>
      <c r="L9" s="24"/>
    </row>
    <row r="10" spans="1:15" ht="15" customHeight="1">
      <c r="A10" s="67" t="s">
        <v>34</v>
      </c>
      <c r="B10" s="48">
        <v>154</v>
      </c>
      <c r="C10" s="48">
        <v>145</v>
      </c>
      <c r="D10" s="48">
        <v>33</v>
      </c>
      <c r="E10" s="68">
        <v>30</v>
      </c>
      <c r="F10" s="42"/>
      <c r="G10" s="79" t="s">
        <v>35</v>
      </c>
      <c r="H10" s="80">
        <v>1169</v>
      </c>
      <c r="I10" s="81">
        <v>1327</v>
      </c>
      <c r="J10" s="63">
        <v>14</v>
      </c>
      <c r="K10" s="64">
        <v>211</v>
      </c>
      <c r="L10" s="24"/>
    </row>
    <row r="11" spans="1:15" ht="15" customHeight="1">
      <c r="A11" s="67" t="s">
        <v>36</v>
      </c>
      <c r="B11" s="45">
        <v>6260</v>
      </c>
      <c r="C11" s="45">
        <v>5555</v>
      </c>
      <c r="D11" s="45">
        <v>3929</v>
      </c>
      <c r="E11" s="68">
        <v>4080</v>
      </c>
      <c r="F11" s="42"/>
      <c r="G11" s="40"/>
      <c r="H11" s="40"/>
      <c r="I11" s="40"/>
      <c r="J11" s="63">
        <v>15</v>
      </c>
      <c r="K11" s="64">
        <v>560</v>
      </c>
      <c r="L11" s="24"/>
    </row>
    <row r="12" spans="1:15" ht="15" customHeight="1">
      <c r="A12" s="67" t="s">
        <v>37</v>
      </c>
      <c r="B12" s="45">
        <v>365</v>
      </c>
      <c r="C12" s="45">
        <v>330</v>
      </c>
      <c r="D12" s="45">
        <v>0</v>
      </c>
      <c r="E12" s="68">
        <v>0</v>
      </c>
      <c r="F12" s="42"/>
      <c r="G12" s="41"/>
      <c r="H12" s="41"/>
      <c r="I12" s="45"/>
      <c r="J12" s="63">
        <v>16</v>
      </c>
      <c r="K12" s="64">
        <v>1143</v>
      </c>
      <c r="L12" s="24"/>
    </row>
    <row r="13" spans="1:15" ht="15" customHeight="1">
      <c r="A13" s="69" t="s">
        <v>18</v>
      </c>
      <c r="B13" s="106">
        <v>7603</v>
      </c>
      <c r="C13" s="106">
        <v>6831</v>
      </c>
      <c r="D13" s="106">
        <v>4532</v>
      </c>
      <c r="E13" s="70">
        <v>4897</v>
      </c>
      <c r="F13" s="42"/>
      <c r="G13" s="82" t="s">
        <v>38</v>
      </c>
      <c r="H13" s="83">
        <v>0.95857418111753367</v>
      </c>
      <c r="I13" s="45"/>
      <c r="J13" s="63">
        <v>17</v>
      </c>
      <c r="K13" s="64">
        <v>1887</v>
      </c>
      <c r="L13" s="24"/>
    </row>
    <row r="14" spans="1:15" ht="15" customHeight="1">
      <c r="A14" s="67" t="s">
        <v>39</v>
      </c>
      <c r="B14" s="48">
        <v>22</v>
      </c>
      <c r="C14" s="48">
        <v>19</v>
      </c>
      <c r="D14" s="49">
        <v>5</v>
      </c>
      <c r="E14" s="66">
        <v>6</v>
      </c>
      <c r="F14" s="42"/>
      <c r="G14" s="84" t="s">
        <v>40</v>
      </c>
      <c r="H14" s="85">
        <v>4.1425818882466284E-2</v>
      </c>
      <c r="I14" s="43"/>
      <c r="J14" s="63">
        <v>18</v>
      </c>
      <c r="K14" s="64">
        <v>1142</v>
      </c>
      <c r="L14" s="24"/>
    </row>
    <row r="15" spans="1:15" ht="15" customHeight="1">
      <c r="A15" s="67" t="s">
        <v>41</v>
      </c>
      <c r="B15" s="109">
        <v>0</v>
      </c>
      <c r="C15" s="109">
        <v>0</v>
      </c>
      <c r="D15" s="109">
        <v>374</v>
      </c>
      <c r="E15" s="66">
        <v>287</v>
      </c>
      <c r="F15" s="42"/>
      <c r="G15" s="41"/>
      <c r="H15" s="41"/>
      <c r="I15" s="51"/>
      <c r="J15" s="63">
        <v>19</v>
      </c>
      <c r="K15" s="64">
        <v>158</v>
      </c>
      <c r="L15" s="24"/>
    </row>
    <row r="16" spans="1:15" ht="15" customHeight="1">
      <c r="A16" s="71" t="s">
        <v>42</v>
      </c>
      <c r="B16" s="107">
        <v>7625</v>
      </c>
      <c r="C16" s="107">
        <v>6850</v>
      </c>
      <c r="D16" s="107">
        <v>4911</v>
      </c>
      <c r="E16" s="72">
        <v>5190</v>
      </c>
      <c r="F16" s="51"/>
      <c r="G16" s="41"/>
      <c r="H16" s="41"/>
      <c r="I16" s="51"/>
      <c r="J16" s="63">
        <v>20</v>
      </c>
      <c r="K16" s="64">
        <v>27</v>
      </c>
      <c r="L16" s="24"/>
    </row>
    <row r="17" spans="1:22" s="24" customFormat="1" ht="15">
      <c r="A17" s="50"/>
      <c r="B17" s="51"/>
      <c r="C17" s="51"/>
      <c r="D17" s="51"/>
      <c r="E17" s="51"/>
      <c r="F17" s="51"/>
      <c r="G17" s="41"/>
      <c r="H17" s="41"/>
      <c r="I17" s="51"/>
      <c r="J17" s="87">
        <v>21</v>
      </c>
      <c r="K17" s="88">
        <v>0</v>
      </c>
      <c r="M17" s="34"/>
      <c r="N17" s="34"/>
      <c r="O17" s="35"/>
    </row>
    <row r="18" spans="1:22" s="24" customFormat="1" ht="15" customHeight="1">
      <c r="A18" s="50"/>
      <c r="B18" s="51"/>
      <c r="C18" s="51"/>
      <c r="D18" s="51"/>
      <c r="E18" s="51"/>
      <c r="F18" s="51"/>
      <c r="G18" s="41"/>
      <c r="H18" s="41"/>
      <c r="I18" s="51"/>
      <c r="J18" s="45"/>
      <c r="K18" s="45"/>
      <c r="M18" s="34"/>
      <c r="N18" s="34"/>
      <c r="O18" s="35"/>
    </row>
    <row r="19" spans="1:22" s="24" customFormat="1" ht="15">
      <c r="A19" s="73" t="s">
        <v>0</v>
      </c>
      <c r="B19" s="150" t="s">
        <v>43</v>
      </c>
      <c r="C19" s="151"/>
      <c r="D19" s="40"/>
      <c r="E19" s="40"/>
      <c r="F19" s="44"/>
      <c r="G19" s="152" t="s">
        <v>44</v>
      </c>
      <c r="H19" s="153"/>
      <c r="I19" s="153"/>
      <c r="J19" s="153"/>
      <c r="K19" s="154"/>
      <c r="M19" s="35"/>
      <c r="N19" s="35"/>
      <c r="O19" s="35"/>
      <c r="P19" s="39"/>
      <c r="Q19" s="39"/>
    </row>
    <row r="20" spans="1:22" s="24" customFormat="1" ht="15" customHeight="1">
      <c r="A20" s="74" t="s">
        <v>45</v>
      </c>
      <c r="B20" s="52">
        <v>2599</v>
      </c>
      <c r="C20" s="75">
        <v>0.5007707129094412</v>
      </c>
      <c r="D20" s="111"/>
      <c r="E20" s="111"/>
      <c r="F20" s="46"/>
      <c r="G20" s="146" t="s">
        <v>46</v>
      </c>
      <c r="H20" s="147"/>
      <c r="I20" s="145" t="s">
        <v>47</v>
      </c>
      <c r="J20" s="145"/>
      <c r="K20" s="57">
        <v>0.22100192678227359</v>
      </c>
      <c r="M20" s="35"/>
      <c r="N20" s="35"/>
      <c r="O20" s="35"/>
      <c r="P20" s="39"/>
      <c r="Q20" s="39"/>
      <c r="R20" s="36"/>
      <c r="S20" s="36"/>
      <c r="T20" s="36"/>
      <c r="U20" s="36"/>
    </row>
    <row r="21" spans="1:22" s="24" customFormat="1" ht="15" customHeight="1">
      <c r="A21" s="74" t="s">
        <v>48</v>
      </c>
      <c r="B21" s="52">
        <v>1714</v>
      </c>
      <c r="C21" s="75">
        <v>0.33025048169556842</v>
      </c>
      <c r="D21" s="111"/>
      <c r="E21" s="111"/>
      <c r="F21" s="46"/>
      <c r="G21" s="146"/>
      <c r="H21" s="147"/>
      <c r="I21" s="145" t="s">
        <v>49</v>
      </c>
      <c r="J21" s="145"/>
      <c r="K21" s="57">
        <v>0.17842003853564548</v>
      </c>
      <c r="M21" s="35"/>
      <c r="N21" s="35"/>
      <c r="O21" s="35"/>
      <c r="P21" s="39"/>
      <c r="Q21" s="39"/>
    </row>
    <row r="22" spans="1:22" ht="15" customHeight="1">
      <c r="A22" s="74" t="s">
        <v>50</v>
      </c>
      <c r="B22" s="52">
        <v>123</v>
      </c>
      <c r="C22" s="75">
        <v>2.3699421965317918E-2</v>
      </c>
      <c r="D22" s="111"/>
      <c r="E22" s="111"/>
      <c r="F22" s="46"/>
      <c r="G22" s="146"/>
      <c r="H22" s="147"/>
      <c r="I22" s="147" t="s">
        <v>51</v>
      </c>
      <c r="J22" s="147"/>
      <c r="K22" s="57">
        <v>0.52427745664739889</v>
      </c>
      <c r="L22" s="24"/>
      <c r="M22" s="35"/>
      <c r="N22" s="35"/>
      <c r="O22" s="35"/>
      <c r="P22" s="37"/>
      <c r="Q22" s="39"/>
      <c r="R22" s="24"/>
      <c r="S22" s="24"/>
      <c r="T22" s="24"/>
      <c r="U22" s="24"/>
      <c r="V22" s="24"/>
    </row>
    <row r="23" spans="1:22" ht="15" customHeight="1">
      <c r="A23" s="74" t="s">
        <v>52</v>
      </c>
      <c r="B23" s="52">
        <v>111</v>
      </c>
      <c r="C23" s="75">
        <v>2.1387283236994219E-2</v>
      </c>
      <c r="D23" s="111"/>
      <c r="E23" s="111"/>
      <c r="F23" s="46"/>
      <c r="G23" s="146"/>
      <c r="H23" s="147"/>
      <c r="I23" s="145" t="s">
        <v>53</v>
      </c>
      <c r="J23" s="145"/>
      <c r="K23" s="57">
        <v>6.1849710982658956E-2</v>
      </c>
      <c r="L23" s="24"/>
      <c r="M23" s="35"/>
      <c r="N23" s="35"/>
      <c r="O23" s="35"/>
      <c r="P23" s="37"/>
      <c r="Q23" s="39"/>
      <c r="R23" s="24"/>
      <c r="S23" s="24"/>
      <c r="T23" s="24"/>
      <c r="U23" s="24"/>
      <c r="V23" s="24"/>
    </row>
    <row r="24" spans="1:22" ht="15" customHeight="1">
      <c r="A24" s="74" t="s">
        <v>54</v>
      </c>
      <c r="B24" s="52">
        <v>80</v>
      </c>
      <c r="C24" s="75">
        <v>1.5414258188824663E-2</v>
      </c>
      <c r="D24" s="111"/>
      <c r="E24" s="111"/>
      <c r="F24" s="46"/>
      <c r="G24" s="146"/>
      <c r="H24" s="147"/>
      <c r="I24" s="147" t="s">
        <v>55</v>
      </c>
      <c r="J24" s="147"/>
      <c r="K24" s="57">
        <v>5.7803468208092483E-3</v>
      </c>
      <c r="L24" s="24"/>
      <c r="M24" s="35"/>
      <c r="N24" s="35"/>
      <c r="O24" s="35"/>
      <c r="P24" s="37"/>
      <c r="Q24" s="39"/>
      <c r="R24" s="24"/>
      <c r="S24" s="24"/>
      <c r="T24" s="24"/>
      <c r="U24" s="24"/>
      <c r="V24" s="24"/>
    </row>
    <row r="25" spans="1:22" ht="15" customHeight="1">
      <c r="A25" s="74" t="s">
        <v>56</v>
      </c>
      <c r="B25" s="52">
        <v>68</v>
      </c>
      <c r="C25" s="75">
        <v>1.3102119460500963E-2</v>
      </c>
      <c r="D25" s="111"/>
      <c r="E25" s="111"/>
      <c r="F25" s="46"/>
      <c r="G25" s="148"/>
      <c r="H25" s="149"/>
      <c r="I25" s="149" t="s">
        <v>57</v>
      </c>
      <c r="J25" s="149"/>
      <c r="K25" s="58">
        <v>8.670520231213872E-3</v>
      </c>
      <c r="L25" s="24"/>
      <c r="M25" s="35"/>
      <c r="N25" s="35"/>
      <c r="O25" s="35"/>
      <c r="P25" s="37"/>
      <c r="Q25" s="39"/>
      <c r="R25" s="24"/>
      <c r="S25" s="24"/>
      <c r="T25" s="24"/>
      <c r="U25" s="24"/>
      <c r="V25" s="24"/>
    </row>
    <row r="26" spans="1:22" ht="15" customHeight="1">
      <c r="A26" s="74" t="s">
        <v>58</v>
      </c>
      <c r="B26" s="52">
        <v>62</v>
      </c>
      <c r="C26" s="75">
        <v>1.1946050096339113E-2</v>
      </c>
      <c r="D26" s="111"/>
      <c r="E26" s="111"/>
      <c r="F26" s="46"/>
      <c r="G26" s="92"/>
      <c r="H26" s="93"/>
      <c r="I26" s="93"/>
      <c r="J26" s="93"/>
      <c r="K26" s="94"/>
      <c r="L26" s="24"/>
      <c r="M26" s="35"/>
      <c r="N26" s="35"/>
      <c r="O26" s="35"/>
      <c r="P26" s="37"/>
      <c r="Q26" s="39"/>
      <c r="R26" s="24"/>
      <c r="S26" s="24"/>
      <c r="T26" s="24"/>
      <c r="U26" s="24"/>
      <c r="V26" s="24"/>
    </row>
    <row r="27" spans="1:22" ht="15" customHeight="1">
      <c r="A27" s="74" t="s">
        <v>59</v>
      </c>
      <c r="B27" s="52">
        <v>49</v>
      </c>
      <c r="C27" s="75">
        <v>9.4412331406551059E-3</v>
      </c>
      <c r="D27" s="111"/>
      <c r="E27" s="111"/>
      <c r="F27" s="46"/>
      <c r="G27" s="137" t="s">
        <v>60</v>
      </c>
      <c r="H27" s="138"/>
      <c r="I27" s="138" t="s">
        <v>47</v>
      </c>
      <c r="J27" s="138"/>
      <c r="K27" s="59">
        <v>0.28901734104046245</v>
      </c>
      <c r="L27" s="24"/>
      <c r="M27" s="35"/>
      <c r="N27" s="35"/>
      <c r="O27" s="35"/>
      <c r="P27" s="37"/>
      <c r="Q27" s="39"/>
      <c r="R27" s="24"/>
      <c r="S27" s="24"/>
      <c r="T27" s="24"/>
      <c r="U27" s="24"/>
      <c r="V27" s="24"/>
    </row>
    <row r="28" spans="1:22" ht="15" customHeight="1">
      <c r="A28" s="74" t="s">
        <v>61</v>
      </c>
      <c r="B28" s="52">
        <v>45</v>
      </c>
      <c r="C28" s="75">
        <v>8.670520231213872E-3</v>
      </c>
      <c r="D28" s="111"/>
      <c r="E28" s="111"/>
      <c r="F28" s="46"/>
      <c r="G28" s="137"/>
      <c r="H28" s="138"/>
      <c r="I28" s="145" t="s">
        <v>49</v>
      </c>
      <c r="J28" s="145"/>
      <c r="K28" s="59">
        <v>0.15684007707129094</v>
      </c>
      <c r="L28" s="24"/>
      <c r="M28" s="33"/>
      <c r="N28" s="33"/>
      <c r="O28" s="35"/>
      <c r="P28" s="37"/>
      <c r="Q28" s="39"/>
      <c r="R28" s="24"/>
      <c r="S28" s="24"/>
      <c r="T28" s="24"/>
      <c r="U28" s="24"/>
      <c r="V28" s="24"/>
    </row>
    <row r="29" spans="1:22" ht="15" customHeight="1">
      <c r="A29" s="74" t="s">
        <v>62</v>
      </c>
      <c r="B29" s="52">
        <v>38</v>
      </c>
      <c r="C29" s="75">
        <v>7.3217726396917152E-3</v>
      </c>
      <c r="D29" s="111"/>
      <c r="E29" s="111"/>
      <c r="F29" s="46"/>
      <c r="G29" s="137"/>
      <c r="H29" s="138"/>
      <c r="I29" s="138" t="s">
        <v>51</v>
      </c>
      <c r="J29" s="138"/>
      <c r="K29" s="59">
        <v>0.48670520231213871</v>
      </c>
      <c r="L29" s="24"/>
      <c r="M29" s="33"/>
      <c r="N29" s="33"/>
      <c r="O29" s="35"/>
      <c r="P29" s="37"/>
      <c r="Q29" s="39"/>
      <c r="R29" s="24"/>
      <c r="S29" s="24"/>
      <c r="T29" s="24"/>
      <c r="U29" s="24"/>
      <c r="V29" s="24"/>
    </row>
    <row r="30" spans="1:22" ht="15" customHeight="1">
      <c r="A30" s="89" t="s">
        <v>63</v>
      </c>
      <c r="B30" s="90">
        <v>301</v>
      </c>
      <c r="C30" s="91">
        <v>5.7996146435452797E-2</v>
      </c>
      <c r="D30" s="111"/>
      <c r="E30" s="111"/>
      <c r="F30" s="46"/>
      <c r="G30" s="139"/>
      <c r="H30" s="140"/>
      <c r="I30" s="140" t="s">
        <v>53</v>
      </c>
      <c r="J30" s="140"/>
      <c r="K30" s="60">
        <v>6.7437379576107903E-2</v>
      </c>
      <c r="L30" s="24"/>
      <c r="M30" s="33"/>
      <c r="N30" s="33"/>
      <c r="O30" s="35"/>
      <c r="P30" s="37"/>
      <c r="Q30" s="39"/>
      <c r="R30" s="24"/>
      <c r="S30" s="24"/>
      <c r="T30" s="24"/>
      <c r="U30" s="24"/>
      <c r="V30" s="24"/>
    </row>
    <row r="31" spans="1:22" ht="15">
      <c r="A31" s="46"/>
      <c r="B31" s="52"/>
      <c r="C31" s="111"/>
      <c r="D31" s="46"/>
      <c r="E31" s="127"/>
      <c r="F31" s="127"/>
      <c r="G31" s="127"/>
      <c r="H31" s="112"/>
      <c r="I31" s="45"/>
      <c r="J31" s="41"/>
      <c r="K31" s="41"/>
      <c r="L31" s="24"/>
      <c r="N31" s="34"/>
      <c r="O31" s="35"/>
      <c r="P31" s="24"/>
      <c r="Q31" s="24"/>
      <c r="R31" s="24"/>
      <c r="S31" s="24"/>
    </row>
    <row r="32" spans="1:22" ht="15">
      <c r="A32" s="46"/>
      <c r="B32" s="52"/>
      <c r="C32" s="111"/>
      <c r="D32" s="46"/>
      <c r="E32" s="127"/>
      <c r="F32" s="127"/>
      <c r="G32" s="127"/>
      <c r="H32" s="112"/>
      <c r="I32" s="45"/>
      <c r="J32" s="41"/>
      <c r="K32" s="41"/>
      <c r="L32" s="24"/>
      <c r="M32" s="35"/>
      <c r="O32" s="32"/>
    </row>
    <row r="33" spans="1:15" ht="15" customHeight="1">
      <c r="A33" s="40"/>
      <c r="B33" s="40"/>
      <c r="C33" s="40"/>
      <c r="D33" s="44"/>
      <c r="E33" s="41"/>
      <c r="F33" s="41"/>
      <c r="G33" s="41"/>
      <c r="H33" s="41"/>
      <c r="I33" s="45"/>
      <c r="J33" s="40"/>
      <c r="K33" s="40"/>
      <c r="L33" s="24"/>
      <c r="M33" s="35"/>
      <c r="O33" s="32"/>
    </row>
    <row r="34" spans="1:15" ht="30">
      <c r="A34" s="141" t="s">
        <v>64</v>
      </c>
      <c r="B34" s="142"/>
      <c r="C34" s="142"/>
      <c r="D34" s="142"/>
      <c r="E34" s="95" t="s">
        <v>29</v>
      </c>
      <c r="F34" s="45"/>
      <c r="G34" s="143" t="s">
        <v>65</v>
      </c>
      <c r="H34" s="144"/>
      <c r="I34" s="96" t="s">
        <v>66</v>
      </c>
      <c r="J34" s="96" t="s">
        <v>67</v>
      </c>
      <c r="K34" s="97" t="s">
        <v>68</v>
      </c>
      <c r="L34" s="24"/>
      <c r="M34" s="35"/>
      <c r="O34" s="32"/>
    </row>
    <row r="35" spans="1:15" ht="15" customHeight="1">
      <c r="A35" s="133" t="s">
        <v>69</v>
      </c>
      <c r="B35" s="134"/>
      <c r="C35" s="134"/>
      <c r="D35" s="134"/>
      <c r="E35" s="76">
        <v>5</v>
      </c>
      <c r="F35" s="45"/>
      <c r="G35" s="116"/>
      <c r="H35" s="117"/>
      <c r="I35" s="55"/>
      <c r="J35" s="55"/>
      <c r="K35" s="78"/>
      <c r="L35" s="24"/>
      <c r="M35" s="35"/>
      <c r="O35" s="32"/>
    </row>
    <row r="36" spans="1:15" ht="15" customHeight="1">
      <c r="A36" s="133" t="s">
        <v>70</v>
      </c>
      <c r="B36" s="134"/>
      <c r="C36" s="134"/>
      <c r="D36" s="134"/>
      <c r="E36" s="76">
        <v>3</v>
      </c>
      <c r="F36" s="45"/>
      <c r="G36" s="116" t="s">
        <v>71</v>
      </c>
      <c r="H36" s="117"/>
      <c r="I36" s="55">
        <v>547</v>
      </c>
      <c r="J36" s="55">
        <v>812</v>
      </c>
      <c r="K36" s="78">
        <v>0.67364532019704437</v>
      </c>
      <c r="L36" s="24"/>
      <c r="M36" s="35"/>
      <c r="O36" s="32"/>
    </row>
    <row r="37" spans="1:15" ht="15" customHeight="1">
      <c r="A37" s="133" t="s">
        <v>72</v>
      </c>
      <c r="B37" s="134"/>
      <c r="C37" s="134"/>
      <c r="D37" s="134"/>
      <c r="E37" s="77">
        <v>10</v>
      </c>
      <c r="F37" s="45"/>
      <c r="G37" s="116" t="s">
        <v>73</v>
      </c>
      <c r="H37" s="117"/>
      <c r="I37" s="55">
        <v>684</v>
      </c>
      <c r="J37" s="55">
        <v>956</v>
      </c>
      <c r="K37" s="78">
        <v>0.71548117154811719</v>
      </c>
      <c r="L37" s="24"/>
      <c r="M37" s="35"/>
      <c r="O37" s="32"/>
    </row>
    <row r="38" spans="1:15" ht="15" customHeight="1">
      <c r="A38" s="133" t="s">
        <v>74</v>
      </c>
      <c r="B38" s="134"/>
      <c r="C38" s="134"/>
      <c r="D38" s="134"/>
      <c r="E38" s="77">
        <v>16</v>
      </c>
      <c r="F38" s="45"/>
      <c r="G38" s="116" t="s">
        <v>75</v>
      </c>
      <c r="H38" s="117"/>
      <c r="I38" s="55">
        <v>828</v>
      </c>
      <c r="J38" s="55">
        <v>1004</v>
      </c>
      <c r="K38" s="102">
        <v>0.82470119521912355</v>
      </c>
      <c r="L38" s="24"/>
      <c r="M38" s="35"/>
      <c r="O38" s="32"/>
    </row>
    <row r="39" spans="1:15" ht="15" customHeight="1">
      <c r="A39" s="133" t="s">
        <v>76</v>
      </c>
      <c r="B39" s="134"/>
      <c r="C39" s="134"/>
      <c r="D39" s="134"/>
      <c r="E39" s="77">
        <v>57</v>
      </c>
      <c r="F39" s="45"/>
      <c r="G39" s="116" t="s">
        <v>77</v>
      </c>
      <c r="H39" s="117"/>
      <c r="I39" s="55">
        <v>772</v>
      </c>
      <c r="J39" s="55">
        <v>1473</v>
      </c>
      <c r="K39" s="78">
        <v>0.52410047522063818</v>
      </c>
      <c r="L39" s="24"/>
      <c r="M39" s="35"/>
      <c r="O39" s="32"/>
    </row>
    <row r="40" spans="1:15" ht="15" customHeight="1">
      <c r="A40" s="133" t="s">
        <v>78</v>
      </c>
      <c r="B40" s="134"/>
      <c r="C40" s="134"/>
      <c r="D40" s="134"/>
      <c r="E40" s="77">
        <v>3</v>
      </c>
      <c r="F40" s="45"/>
      <c r="G40" s="116" t="s">
        <v>79</v>
      </c>
      <c r="H40" s="117"/>
      <c r="I40" s="55">
        <v>523</v>
      </c>
      <c r="J40" s="55">
        <v>886</v>
      </c>
      <c r="K40" s="78">
        <v>0.59029345372460496</v>
      </c>
      <c r="L40" s="24"/>
      <c r="M40" s="35"/>
      <c r="O40" s="32"/>
    </row>
    <row r="41" spans="1:15" ht="15" customHeight="1">
      <c r="A41" s="133" t="s">
        <v>81</v>
      </c>
      <c r="B41" s="134"/>
      <c r="C41" s="134"/>
      <c r="D41" s="134"/>
      <c r="E41" s="77">
        <v>4</v>
      </c>
      <c r="F41" s="45"/>
      <c r="G41" s="116" t="s">
        <v>80</v>
      </c>
      <c r="H41" s="117"/>
      <c r="I41" s="55">
        <v>626</v>
      </c>
      <c r="J41" s="55">
        <v>1015</v>
      </c>
      <c r="K41" s="78">
        <v>0.61674876847290638</v>
      </c>
      <c r="L41" s="24"/>
      <c r="M41" s="35"/>
      <c r="O41" s="32"/>
    </row>
    <row r="42" spans="1:15" ht="15" customHeight="1">
      <c r="A42" s="133" t="s">
        <v>83</v>
      </c>
      <c r="B42" s="134"/>
      <c r="C42" s="134"/>
      <c r="D42" s="134"/>
      <c r="E42" s="77">
        <v>10</v>
      </c>
      <c r="F42" s="45"/>
      <c r="G42" s="116" t="s">
        <v>82</v>
      </c>
      <c r="H42" s="117"/>
      <c r="I42" s="55">
        <v>638</v>
      </c>
      <c r="J42" s="56">
        <v>1045</v>
      </c>
      <c r="K42" s="78">
        <v>0.61052631578947369</v>
      </c>
      <c r="L42" s="24"/>
      <c r="M42" s="33"/>
      <c r="O42" s="32"/>
    </row>
    <row r="43" spans="1:15" ht="15" customHeight="1">
      <c r="A43" s="133" t="s">
        <v>85</v>
      </c>
      <c r="B43" s="134"/>
      <c r="C43" s="134"/>
      <c r="D43" s="134"/>
      <c r="E43" s="76">
        <v>16</v>
      </c>
      <c r="F43" s="45"/>
      <c r="G43" s="116" t="s">
        <v>84</v>
      </c>
      <c r="H43" s="117"/>
      <c r="I43" s="55">
        <v>572</v>
      </c>
      <c r="J43" s="55">
        <v>786</v>
      </c>
      <c r="K43" s="78">
        <v>0.72773536895674296</v>
      </c>
      <c r="L43" s="24"/>
      <c r="M43" s="33"/>
      <c r="O43" s="32"/>
    </row>
    <row r="44" spans="1:15" ht="15" customHeight="1">
      <c r="A44" s="135" t="s">
        <v>148</v>
      </c>
      <c r="B44" s="136"/>
      <c r="C44" s="136"/>
      <c r="D44" s="136"/>
      <c r="E44" s="86">
        <v>124</v>
      </c>
      <c r="F44" s="45"/>
      <c r="G44" s="116"/>
      <c r="H44" s="117"/>
      <c r="I44" s="55"/>
      <c r="J44" s="55"/>
      <c r="K44" s="78"/>
      <c r="L44" s="24"/>
    </row>
    <row r="45" spans="1:15" ht="27.95" customHeight="1">
      <c r="A45" s="41"/>
      <c r="B45" s="41"/>
      <c r="C45" s="41"/>
      <c r="D45" s="41"/>
      <c r="E45" s="41"/>
      <c r="F45" s="45"/>
      <c r="G45" s="103" t="s">
        <v>86</v>
      </c>
      <c r="H45" s="110"/>
      <c r="I45" s="104">
        <v>5190</v>
      </c>
      <c r="J45" s="104">
        <v>7977</v>
      </c>
      <c r="K45" s="105">
        <v>0.65062053403535158</v>
      </c>
      <c r="L45" s="24"/>
    </row>
    <row r="46" spans="1:15" ht="15.75" hidden="1" customHeight="1">
      <c r="A46" s="47"/>
      <c r="B46" s="53"/>
      <c r="C46" s="45"/>
      <c r="D46" s="45"/>
      <c r="E46" s="45"/>
      <c r="F46" s="45"/>
      <c r="G46" s="45"/>
      <c r="H46" s="45"/>
      <c r="I46" s="131" t="s">
        <v>87</v>
      </c>
      <c r="J46" s="131"/>
      <c r="K46" s="108">
        <v>1</v>
      </c>
    </row>
    <row r="47" spans="1:15" ht="12.75" hidden="1" customHeight="1">
      <c r="A47" s="47" t="s">
        <v>88</v>
      </c>
      <c r="B47" s="41"/>
      <c r="C47" s="41"/>
      <c r="D47" s="41"/>
      <c r="E47" s="41"/>
      <c r="F47" s="41"/>
      <c r="G47" s="41"/>
      <c r="H47" s="41"/>
      <c r="I47" s="132" t="s">
        <v>89</v>
      </c>
      <c r="J47" s="132"/>
      <c r="K47" s="101">
        <v>1</v>
      </c>
    </row>
    <row r="48" spans="1:15" ht="12.75" hidden="1" customHeight="1">
      <c r="A48" s="47" t="s">
        <v>90</v>
      </c>
      <c r="B48" s="41"/>
      <c r="C48" s="41"/>
      <c r="D48" s="41"/>
      <c r="E48" s="41"/>
      <c r="F48" s="41"/>
      <c r="G48" s="41"/>
      <c r="H48" s="41"/>
      <c r="I48" s="132" t="s">
        <v>91</v>
      </c>
      <c r="J48" s="132"/>
      <c r="K48" s="101">
        <v>1</v>
      </c>
    </row>
    <row r="49" spans="1:15" ht="12.75" hidden="1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M49" s="23"/>
      <c r="N49" s="23"/>
      <c r="O49" s="23"/>
    </row>
    <row r="50" spans="1:15" ht="12.75" hidden="1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M50" s="23"/>
      <c r="N50" s="23"/>
      <c r="O50" s="23"/>
    </row>
    <row r="51" spans="1:15" ht="12.75" hidden="1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M51" s="23"/>
      <c r="N51" s="23"/>
      <c r="O51" s="23"/>
    </row>
    <row r="52" spans="1:1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5" ht="15">
      <c r="A53" s="41"/>
      <c r="B53" s="41"/>
      <c r="C53" s="41"/>
      <c r="D53" s="41"/>
      <c r="E53" s="41"/>
      <c r="F53" s="41"/>
      <c r="G53" s="41"/>
      <c r="H53" s="40"/>
      <c r="I53" s="40"/>
      <c r="J53" s="40"/>
      <c r="K53" s="41"/>
      <c r="M53" s="23"/>
      <c r="N53" s="23"/>
      <c r="O53" s="23"/>
    </row>
    <row r="54" spans="1:15" ht="45">
      <c r="A54" s="113" t="s">
        <v>92</v>
      </c>
      <c r="B54" s="129" t="s">
        <v>93</v>
      </c>
      <c r="C54" s="129" t="s">
        <v>94</v>
      </c>
      <c r="D54" s="129" t="s">
        <v>95</v>
      </c>
      <c r="E54" s="129" t="s">
        <v>96</v>
      </c>
      <c r="F54" s="129" t="s">
        <v>97</v>
      </c>
      <c r="G54" s="129" t="s">
        <v>18</v>
      </c>
      <c r="H54" s="95" t="s">
        <v>98</v>
      </c>
      <c r="I54" s="40"/>
      <c r="J54" s="128" t="s">
        <v>99</v>
      </c>
      <c r="K54" s="95" t="s">
        <v>10</v>
      </c>
      <c r="M54" s="23"/>
      <c r="N54" s="23"/>
      <c r="O54" s="23"/>
    </row>
    <row r="55" spans="1:15" ht="15">
      <c r="A55" s="126"/>
      <c r="B55" s="54"/>
      <c r="C55" s="54"/>
      <c r="D55" s="54"/>
      <c r="E55" s="54"/>
      <c r="F55" s="100"/>
      <c r="G55" s="54"/>
      <c r="H55" s="114"/>
      <c r="I55" s="40"/>
      <c r="J55" s="118"/>
      <c r="K55" s="119"/>
      <c r="M55" s="23"/>
      <c r="N55" s="23"/>
      <c r="O55" s="23"/>
    </row>
    <row r="56" spans="1:15" ht="15">
      <c r="A56" s="126" t="s">
        <v>100</v>
      </c>
      <c r="B56" s="54">
        <v>0</v>
      </c>
      <c r="C56" s="54">
        <v>4</v>
      </c>
      <c r="D56" s="54">
        <v>0</v>
      </c>
      <c r="E56" s="54">
        <v>21</v>
      </c>
      <c r="F56" s="100">
        <v>2</v>
      </c>
      <c r="G56" s="54">
        <v>27</v>
      </c>
      <c r="H56" s="114">
        <v>5.2023121387283237E-3</v>
      </c>
      <c r="I56" s="40"/>
      <c r="J56" s="115" t="s">
        <v>101</v>
      </c>
      <c r="K56" s="119">
        <v>209</v>
      </c>
      <c r="M56" s="23"/>
      <c r="N56" s="23"/>
      <c r="O56" s="23"/>
    </row>
    <row r="57" spans="1:15" ht="15">
      <c r="A57" s="126" t="s">
        <v>102</v>
      </c>
      <c r="B57" s="54">
        <v>24</v>
      </c>
      <c r="C57" s="54">
        <v>197</v>
      </c>
      <c r="D57" s="54">
        <v>8</v>
      </c>
      <c r="E57" s="54">
        <v>1075</v>
      </c>
      <c r="F57" s="100">
        <v>83</v>
      </c>
      <c r="G57" s="54">
        <v>1387</v>
      </c>
      <c r="H57" s="114">
        <v>0.26724470134874762</v>
      </c>
      <c r="I57" s="40"/>
      <c r="J57" s="115" t="s">
        <v>103</v>
      </c>
      <c r="K57" s="119">
        <v>2795</v>
      </c>
      <c r="M57" s="23"/>
      <c r="N57" s="23"/>
      <c r="O57" s="23"/>
    </row>
    <row r="58" spans="1:15" ht="15">
      <c r="A58" s="126" t="s">
        <v>104</v>
      </c>
      <c r="B58" s="54">
        <v>0</v>
      </c>
      <c r="C58" s="54">
        <v>6</v>
      </c>
      <c r="D58" s="54">
        <v>0</v>
      </c>
      <c r="E58" s="54">
        <v>18</v>
      </c>
      <c r="F58" s="100">
        <v>0</v>
      </c>
      <c r="G58" s="54">
        <v>24</v>
      </c>
      <c r="H58" s="114">
        <v>4.6242774566473991E-3</v>
      </c>
      <c r="I58" s="40"/>
      <c r="J58" s="115" t="s">
        <v>105</v>
      </c>
      <c r="K58" s="119">
        <v>1959</v>
      </c>
      <c r="M58" s="23"/>
      <c r="N58" s="23"/>
      <c r="O58" s="23"/>
    </row>
    <row r="59" spans="1:15" ht="15">
      <c r="A59" s="126" t="s">
        <v>106</v>
      </c>
      <c r="B59" s="54">
        <v>44</v>
      </c>
      <c r="C59" s="54">
        <v>402</v>
      </c>
      <c r="D59" s="54">
        <v>20</v>
      </c>
      <c r="E59" s="54">
        <v>2406</v>
      </c>
      <c r="F59" s="100">
        <v>145</v>
      </c>
      <c r="G59" s="54">
        <v>3017</v>
      </c>
      <c r="H59" s="114">
        <v>0.58131021194605015</v>
      </c>
      <c r="I59" s="40"/>
      <c r="J59" s="115" t="s">
        <v>107</v>
      </c>
      <c r="K59" s="119">
        <v>73</v>
      </c>
      <c r="M59" s="23"/>
      <c r="N59" s="23"/>
      <c r="O59" s="23"/>
    </row>
    <row r="60" spans="1:15" ht="15">
      <c r="A60" s="126" t="s">
        <v>108</v>
      </c>
      <c r="B60" s="54">
        <v>6</v>
      </c>
      <c r="C60" s="54">
        <v>106</v>
      </c>
      <c r="D60" s="54">
        <v>2</v>
      </c>
      <c r="E60" s="54">
        <v>574</v>
      </c>
      <c r="F60" s="100">
        <v>47</v>
      </c>
      <c r="G60" s="54">
        <v>735</v>
      </c>
      <c r="H60" s="114">
        <v>0.1416184971098266</v>
      </c>
      <c r="I60" s="40"/>
      <c r="J60" s="120" t="s">
        <v>109</v>
      </c>
      <c r="K60" s="119">
        <v>6</v>
      </c>
      <c r="M60" s="23"/>
      <c r="N60" s="23"/>
      <c r="O60" s="23"/>
    </row>
    <row r="61" spans="1:15" ht="15">
      <c r="A61" s="126" t="s">
        <v>110</v>
      </c>
      <c r="B61" s="54">
        <v>0</v>
      </c>
      <c r="C61" s="54">
        <v>0</v>
      </c>
      <c r="D61" s="54">
        <v>0</v>
      </c>
      <c r="E61" s="54">
        <v>0</v>
      </c>
      <c r="F61" s="100">
        <v>0</v>
      </c>
      <c r="G61" s="54">
        <v>0</v>
      </c>
      <c r="H61" s="114">
        <v>0</v>
      </c>
      <c r="I61" s="40"/>
      <c r="J61" s="115" t="s">
        <v>111</v>
      </c>
      <c r="K61" s="119">
        <v>148</v>
      </c>
      <c r="M61" s="23"/>
      <c r="N61" s="23"/>
      <c r="O61" s="23"/>
    </row>
    <row r="62" spans="1:15" ht="15">
      <c r="A62" s="123"/>
      <c r="B62" s="54"/>
      <c r="C62" s="54"/>
      <c r="D62" s="54"/>
      <c r="E62" s="54"/>
      <c r="F62" s="54"/>
      <c r="G62" s="54"/>
      <c r="H62" s="124"/>
      <c r="I62" s="40"/>
      <c r="J62" s="118"/>
      <c r="K62" s="119"/>
      <c r="M62" s="23"/>
      <c r="N62" s="23"/>
      <c r="O62" s="23"/>
    </row>
    <row r="63" spans="1:15" ht="15">
      <c r="A63" s="121" t="s">
        <v>112</v>
      </c>
      <c r="B63" s="125">
        <v>74</v>
      </c>
      <c r="C63" s="125">
        <v>715</v>
      </c>
      <c r="D63" s="125">
        <v>30</v>
      </c>
      <c r="E63" s="125">
        <v>4094</v>
      </c>
      <c r="F63" s="125">
        <v>277</v>
      </c>
      <c r="G63" s="125">
        <v>5190</v>
      </c>
      <c r="H63" s="122"/>
      <c r="I63" s="40"/>
      <c r="J63" s="121" t="s">
        <v>10</v>
      </c>
      <c r="K63" s="122">
        <v>5190</v>
      </c>
      <c r="M63" s="23"/>
      <c r="N63" s="23"/>
      <c r="O63" s="23"/>
    </row>
    <row r="64" spans="1:15" ht="15">
      <c r="A64" s="38"/>
      <c r="I64" s="22"/>
      <c r="M64" s="23"/>
      <c r="N64" s="23"/>
      <c r="O64" s="23"/>
    </row>
    <row r="68" spans="10:15" ht="15">
      <c r="J68" s="22"/>
      <c r="M68" s="23"/>
      <c r="N68" s="23"/>
      <c r="O68" s="23"/>
    </row>
  </sheetData>
  <mergeCells count="34">
    <mergeCell ref="B19:C19"/>
    <mergeCell ref="G19:K19"/>
    <mergeCell ref="A1:K1"/>
    <mergeCell ref="A2:K2"/>
    <mergeCell ref="A3:K3"/>
    <mergeCell ref="A5:K5"/>
    <mergeCell ref="A4:K4"/>
    <mergeCell ref="G20:H25"/>
    <mergeCell ref="I20:J20"/>
    <mergeCell ref="I21:J21"/>
    <mergeCell ref="I22:J22"/>
    <mergeCell ref="I23:J23"/>
    <mergeCell ref="I24:J24"/>
    <mergeCell ref="I25:J25"/>
    <mergeCell ref="G27:H30"/>
    <mergeCell ref="A34:D34"/>
    <mergeCell ref="G34:H34"/>
    <mergeCell ref="I30:J30"/>
    <mergeCell ref="I27:J27"/>
    <mergeCell ref="I28:J28"/>
    <mergeCell ref="I29:J29"/>
    <mergeCell ref="A37:D37"/>
    <mergeCell ref="A36:D36"/>
    <mergeCell ref="A35:D35"/>
    <mergeCell ref="A38:D38"/>
    <mergeCell ref="A40:D40"/>
    <mergeCell ref="A39:D39"/>
    <mergeCell ref="I46:J46"/>
    <mergeCell ref="I47:J47"/>
    <mergeCell ref="I48:J48"/>
    <mergeCell ref="A42:D42"/>
    <mergeCell ref="A41:D41"/>
    <mergeCell ref="A44:D44"/>
    <mergeCell ref="A43:D43"/>
  </mergeCells>
  <conditionalFormatting sqref="K20:K25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{452462CA-427E-4E9F-B36E-9A08C3E5DEDE}</x14:id>
        </ext>
      </extLst>
    </cfRule>
  </conditionalFormatting>
  <conditionalFormatting sqref="H13:H14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{DB3B8E1E-A496-4E71-95AD-22830FDFF438}</x14:id>
        </ext>
      </extLst>
    </cfRule>
  </conditionalFormatting>
  <conditionalFormatting sqref="K8:K17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{D2768DAC-A97B-42D4-97C4-6E3BD6D3439D}</x14:id>
        </ext>
      </extLst>
    </cfRule>
  </conditionalFormatting>
  <conditionalFormatting sqref="C20:C32 D20:E3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{CF1A7147-330B-4CC7-9022-4983D1A3427C}</x14:id>
        </ext>
      </extLst>
    </cfRule>
  </conditionalFormatting>
  <conditionalFormatting sqref="K27:K30 H31:H32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{55003ED1-B117-4C69-8C2E-D8E1A9D48D42}</x14:id>
        </ext>
      </extLst>
    </cfRule>
  </conditionalFormatting>
  <conditionalFormatting sqref="I35:I4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{D767D9C2-8DCE-4CCF-A8D9-6D18EBBFABB2}</x14:id>
        </ext>
      </extLst>
    </cfRule>
  </conditionalFormatting>
  <conditionalFormatting sqref="E35:E43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{7EE3A94F-39A2-4DDD-9A11-F6452BEF09AA}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2462CA-427E-4E9F-B36E-9A08C3E5DE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DB3B8E1E-A496-4E71-95AD-22830FDFF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D2768DAC-A97B-42D4-97C4-6E3BD6D343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CF1A7147-330B-4CC7-9022-4983D1A342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55003ED1-B117-4C69-8C2E-D8E1A9D48D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D767D9C2-8DCE-4CCF-A8D9-6D18EBBFAB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I35:I44</xm:sqref>
        </x14:conditionalFormatting>
        <x14:conditionalFormatting xmlns:xm="http://schemas.microsoft.com/office/excel/2006/main">
          <x14:cfRule type="dataBar" id="{7EE3A94F-39A2-4DDD-9A11-F6452BEF09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E35:E43</xm:sqref>
        </x14:conditionalFormatting>
        <x14:conditionalFormatting xmlns:xm="http://schemas.microsoft.com/office/excel/2006/main">
          <x14:cfRule type="iconSet" priority="117" id="{897F01CB-2B75-41A7-8445-4CF22BACFDA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16" id="{00E6D95C-307D-401C-BB83-065FF5ADCE9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15" id="{07EAFF59-A428-4CE0-99F0-AC153A254DB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4" id="{D4BFC612-8E2E-4FB4-9DB5-B6BB4848315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13" id="{D86FABF0-6904-4F34-97ED-7FD749722E9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12" id="{CEF95620-B3E6-419D-8171-08B48C9E071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11" id="{DF345214-19E2-4858-86B4-98A04C44849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10" id="{06E57344-73BF-46B4-9BF6-6ABD17C882D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09" id="{C062B34A-4A61-499B-B85F-02415CCC2C9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08" id="{8016F3AE-51C0-495C-B083-D2EDFE74FB5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07" id="{058AFC66-77D8-44B1-B44F-FBDF9BD658D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06" id="{86F60A43-F836-48B5-9D22-90955EEB5A6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05" id="{04CB1F58-1558-4A0A-AF3C-DF620B66238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04" id="{EA4935DE-FED1-4580-BF04-6FAE6D98A6D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8" id="{8654B07C-5C97-4AC5-BF5F-F0F5313F9F99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$L$25</xm:f>
              </x14:cfvo>
              <x14:cfIcon iconSet="3TrafficLights2" iconId="0"/>
              <x14:cfIcon iconSet="3TrafficLights2" iconId="1"/>
              <x14:cfIcon iconSet="3TrafficLights2" iconId="0"/>
            </x14:iconSet>
          </x14:cfRule>
          <xm:sqref>K46</xm:sqref>
        </x14:conditionalFormatting>
        <x14:conditionalFormatting xmlns:xm="http://schemas.microsoft.com/office/excel/2006/main">
          <x14:cfRule type="iconSet" priority="19" id="{FA02B400-7B54-40C5-9406-656D7F129329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1"/>
            </x14:iconSet>
          </x14:cfRule>
          <xm:sqref>K47</xm:sqref>
        </x14:conditionalFormatting>
        <x14:conditionalFormatting xmlns:xm="http://schemas.microsoft.com/office/excel/2006/main">
          <x14:cfRule type="iconSet" priority="20" id="{01700D2C-3148-4FB9-89C1-6E7EDFD81B46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K48</xm:sqref>
        </x14:conditionalFormatting>
        <x14:conditionalFormatting xmlns:xm="http://schemas.microsoft.com/office/excel/2006/main">
          <x14:cfRule type="iconSet" priority="22" id="{02196D58-1F09-4554-AB6B-79BE29590794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K35:K45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zoomScale="80" zoomScaleNormal="8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11.140625" style="2" customWidth="1"/>
    <col min="4" max="4" width="11.5703125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10.7109375" style="2" customWidth="1"/>
    <col min="12" max="12" width="10.42578125" style="2" customWidth="1"/>
    <col min="13" max="16384" width="9.140625" style="2"/>
  </cols>
  <sheetData>
    <row r="1" spans="1:14" ht="17.25">
      <c r="A1" s="167" t="s">
        <v>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>
      <c r="A2" s="168" t="s">
        <v>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4" ht="18">
      <c r="A3" s="169" t="s">
        <v>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>
      <c r="A4" s="3"/>
      <c r="B4" s="3"/>
      <c r="C4" s="3"/>
      <c r="D4" s="3"/>
      <c r="E4" s="4"/>
    </row>
    <row r="5" spans="1:14" ht="15.75">
      <c r="A5" s="170" t="s">
        <v>153</v>
      </c>
      <c r="B5" s="171"/>
      <c r="C5" s="171"/>
      <c r="D5" s="171"/>
      <c r="E5" s="171"/>
      <c r="F5" s="171"/>
      <c r="G5" s="171"/>
      <c r="H5" s="171"/>
      <c r="I5" s="172"/>
      <c r="K5" s="173" t="s">
        <v>3</v>
      </c>
      <c r="L5" s="174"/>
      <c r="M5" s="174"/>
      <c r="N5" s="175"/>
    </row>
    <row r="7" spans="1:14" ht="45">
      <c r="A7" s="6" t="s">
        <v>0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6" t="s">
        <v>10</v>
      </c>
      <c r="I7" s="6" t="s">
        <v>11</v>
      </c>
      <c r="K7" s="7" t="s">
        <v>5</v>
      </c>
      <c r="L7" s="7" t="s">
        <v>6</v>
      </c>
      <c r="M7" s="6" t="s">
        <v>10</v>
      </c>
      <c r="N7" s="6" t="s">
        <v>11</v>
      </c>
    </row>
    <row r="8" spans="1:14">
      <c r="A8" s="8" t="s">
        <v>45</v>
      </c>
      <c r="B8" s="9">
        <v>28</v>
      </c>
      <c r="C8" s="10">
        <v>402</v>
      </c>
      <c r="D8" s="10">
        <v>2028</v>
      </c>
      <c r="E8" s="9">
        <v>14</v>
      </c>
      <c r="F8" s="9">
        <v>127</v>
      </c>
      <c r="G8" s="9" t="s">
        <v>17</v>
      </c>
      <c r="H8" s="9">
        <f t="shared" ref="H8:H38" si="0">SUM(B8:G8)</f>
        <v>2599</v>
      </c>
      <c r="I8" s="11">
        <f t="shared" ref="I8:I54" si="1">H8/$H$55</f>
        <v>0.5007707129094412</v>
      </c>
      <c r="K8" s="10">
        <f t="shared" ref="K8:L50" si="2">C8</f>
        <v>402</v>
      </c>
      <c r="L8" s="10">
        <f t="shared" si="2"/>
        <v>2028</v>
      </c>
      <c r="M8" s="9">
        <f t="shared" ref="M8:M13" si="3">SUM(K8:L8)</f>
        <v>2430</v>
      </c>
      <c r="N8" s="11">
        <f t="shared" ref="N8:N54" si="4">M8/$M$55</f>
        <v>0.50530255770430443</v>
      </c>
    </row>
    <row r="9" spans="1:14">
      <c r="A9" s="8" t="s">
        <v>48</v>
      </c>
      <c r="B9" s="9">
        <v>23</v>
      </c>
      <c r="C9" s="10">
        <v>216</v>
      </c>
      <c r="D9" s="10">
        <v>1371</v>
      </c>
      <c r="E9" s="9">
        <v>1</v>
      </c>
      <c r="F9" s="9">
        <v>103</v>
      </c>
      <c r="G9" s="9" t="s">
        <v>17</v>
      </c>
      <c r="H9" s="9">
        <f t="shared" si="0"/>
        <v>1714</v>
      </c>
      <c r="I9" s="11">
        <f t="shared" si="1"/>
        <v>0.33025048169556842</v>
      </c>
      <c r="K9" s="10">
        <f t="shared" si="2"/>
        <v>216</v>
      </c>
      <c r="L9" s="10">
        <f t="shared" si="2"/>
        <v>1371</v>
      </c>
      <c r="M9" s="9">
        <f t="shared" si="3"/>
        <v>1587</v>
      </c>
      <c r="N9" s="11">
        <f t="shared" si="4"/>
        <v>0.33000623830318154</v>
      </c>
    </row>
    <row r="10" spans="1:14">
      <c r="A10" s="8" t="s">
        <v>50</v>
      </c>
      <c r="B10" s="9">
        <v>11</v>
      </c>
      <c r="C10" s="10">
        <v>14</v>
      </c>
      <c r="D10" s="10">
        <v>93</v>
      </c>
      <c r="E10" s="9">
        <v>1</v>
      </c>
      <c r="F10" s="9">
        <v>4</v>
      </c>
      <c r="G10" s="9" t="s">
        <v>17</v>
      </c>
      <c r="H10" s="9">
        <f t="shared" si="0"/>
        <v>123</v>
      </c>
      <c r="I10" s="11">
        <f t="shared" si="1"/>
        <v>2.3699421965317918E-2</v>
      </c>
      <c r="K10" s="10">
        <f t="shared" si="2"/>
        <v>14</v>
      </c>
      <c r="L10" s="10">
        <f t="shared" si="2"/>
        <v>93</v>
      </c>
      <c r="M10" s="9">
        <f t="shared" si="3"/>
        <v>107</v>
      </c>
      <c r="N10" s="11">
        <f t="shared" si="4"/>
        <v>2.2249948014140153E-2</v>
      </c>
    </row>
    <row r="11" spans="1:14">
      <c r="A11" s="8" t="s">
        <v>52</v>
      </c>
      <c r="B11" s="9">
        <v>2</v>
      </c>
      <c r="C11" s="10">
        <v>15</v>
      </c>
      <c r="D11" s="10">
        <v>84</v>
      </c>
      <c r="E11" s="9">
        <v>2</v>
      </c>
      <c r="F11" s="9">
        <v>8</v>
      </c>
      <c r="G11" s="9" t="s">
        <v>17</v>
      </c>
      <c r="H11" s="9">
        <f t="shared" si="0"/>
        <v>111</v>
      </c>
      <c r="I11" s="11">
        <f t="shared" si="1"/>
        <v>2.1387283236994219E-2</v>
      </c>
      <c r="K11" s="10">
        <f t="shared" si="2"/>
        <v>15</v>
      </c>
      <c r="L11" s="10">
        <f t="shared" si="2"/>
        <v>84</v>
      </c>
      <c r="M11" s="9">
        <f t="shared" si="3"/>
        <v>99</v>
      </c>
      <c r="N11" s="11">
        <f t="shared" si="4"/>
        <v>2.0586400499064253E-2</v>
      </c>
    </row>
    <row r="12" spans="1:14">
      <c r="A12" s="8" t="s">
        <v>54</v>
      </c>
      <c r="B12" s="9"/>
      <c r="C12" s="10">
        <v>8</v>
      </c>
      <c r="D12" s="10">
        <v>72</v>
      </c>
      <c r="E12" s="9"/>
      <c r="F12" s="9"/>
      <c r="G12" s="9" t="s">
        <v>17</v>
      </c>
      <c r="H12" s="9">
        <f t="shared" si="0"/>
        <v>80</v>
      </c>
      <c r="I12" s="11">
        <f t="shared" si="1"/>
        <v>1.5414258188824663E-2</v>
      </c>
      <c r="K12" s="10">
        <f t="shared" si="2"/>
        <v>8</v>
      </c>
      <c r="L12" s="10">
        <f t="shared" si="2"/>
        <v>72</v>
      </c>
      <c r="M12" s="9">
        <f t="shared" si="3"/>
        <v>80</v>
      </c>
      <c r="N12" s="11">
        <f t="shared" si="4"/>
        <v>1.6635475150758992E-2</v>
      </c>
    </row>
    <row r="13" spans="1:14">
      <c r="A13" s="8" t="s">
        <v>56</v>
      </c>
      <c r="B13" s="9"/>
      <c r="C13" s="10">
        <v>8</v>
      </c>
      <c r="D13" s="10">
        <v>54</v>
      </c>
      <c r="E13" s="9">
        <v>1</v>
      </c>
      <c r="F13" s="9">
        <v>5</v>
      </c>
      <c r="G13" s="9" t="s">
        <v>17</v>
      </c>
      <c r="H13" s="9">
        <f t="shared" si="0"/>
        <v>68</v>
      </c>
      <c r="I13" s="11">
        <f t="shared" si="1"/>
        <v>1.3102119460500963E-2</v>
      </c>
      <c r="K13" s="10">
        <f>C13</f>
        <v>8</v>
      </c>
      <c r="L13" s="10">
        <f>D13</f>
        <v>54</v>
      </c>
      <c r="M13" s="9">
        <f t="shared" si="3"/>
        <v>62</v>
      </c>
      <c r="N13" s="11">
        <f t="shared" si="4"/>
        <v>1.2892493241838219E-2</v>
      </c>
    </row>
    <row r="14" spans="1:14">
      <c r="A14" s="8" t="s">
        <v>58</v>
      </c>
      <c r="B14" s="9">
        <v>1</v>
      </c>
      <c r="C14" s="10">
        <v>2</v>
      </c>
      <c r="D14" s="10">
        <v>55</v>
      </c>
      <c r="E14" s="9"/>
      <c r="F14" s="9">
        <v>4</v>
      </c>
      <c r="G14" s="9" t="s">
        <v>17</v>
      </c>
      <c r="H14" s="9">
        <f t="shared" si="0"/>
        <v>62</v>
      </c>
      <c r="I14" s="11">
        <f t="shared" si="1"/>
        <v>1.1946050096339113E-2</v>
      </c>
      <c r="K14" s="10">
        <f t="shared" ref="K14:K19" si="5">C14</f>
        <v>2</v>
      </c>
      <c r="L14" s="10">
        <f t="shared" si="2"/>
        <v>55</v>
      </c>
      <c r="M14" s="9">
        <f t="shared" ref="M14:M34" si="6">SUM(K14:L14)</f>
        <v>57</v>
      </c>
      <c r="N14" s="11">
        <f t="shared" si="4"/>
        <v>1.1852776044915784E-2</v>
      </c>
    </row>
    <row r="15" spans="1:14">
      <c r="A15" s="8" t="s">
        <v>59</v>
      </c>
      <c r="B15" s="9"/>
      <c r="C15" s="10">
        <v>2</v>
      </c>
      <c r="D15" s="10">
        <v>47</v>
      </c>
      <c r="E15" s="9"/>
      <c r="F15" s="9"/>
      <c r="G15" s="9" t="s">
        <v>17</v>
      </c>
      <c r="H15" s="9">
        <f t="shared" ref="H15:H16" si="7">SUM(B15:G15)</f>
        <v>49</v>
      </c>
      <c r="I15" s="11">
        <f t="shared" si="1"/>
        <v>9.4412331406551059E-3</v>
      </c>
      <c r="K15" s="10">
        <f t="shared" si="5"/>
        <v>2</v>
      </c>
      <c r="L15" s="10">
        <f t="shared" ref="L15:L16" si="8">D15</f>
        <v>47</v>
      </c>
      <c r="M15" s="9">
        <f t="shared" ref="M15:M16" si="9">SUM(K15:L15)</f>
        <v>49</v>
      </c>
      <c r="N15" s="11">
        <f t="shared" si="4"/>
        <v>1.0189228529839884E-2</v>
      </c>
    </row>
    <row r="16" spans="1:14">
      <c r="A16" s="8" t="s">
        <v>61</v>
      </c>
      <c r="B16" s="9">
        <v>2</v>
      </c>
      <c r="C16" s="10">
        <v>2</v>
      </c>
      <c r="D16" s="10">
        <v>38</v>
      </c>
      <c r="E16" s="9"/>
      <c r="F16" s="9">
        <v>3</v>
      </c>
      <c r="G16" s="9" t="s">
        <v>17</v>
      </c>
      <c r="H16" s="9">
        <f t="shared" si="7"/>
        <v>45</v>
      </c>
      <c r="I16" s="11">
        <f t="shared" si="1"/>
        <v>8.670520231213872E-3</v>
      </c>
      <c r="K16" s="10">
        <f t="shared" si="5"/>
        <v>2</v>
      </c>
      <c r="L16" s="10">
        <f t="shared" si="8"/>
        <v>38</v>
      </c>
      <c r="M16" s="9">
        <f t="shared" si="9"/>
        <v>40</v>
      </c>
      <c r="N16" s="11">
        <f t="shared" si="4"/>
        <v>8.3177375753794962E-3</v>
      </c>
    </row>
    <row r="17" spans="1:14">
      <c r="A17" s="8" t="s">
        <v>62</v>
      </c>
      <c r="B17" s="9">
        <v>2</v>
      </c>
      <c r="C17" s="10">
        <v>8</v>
      </c>
      <c r="D17" s="10">
        <v>27</v>
      </c>
      <c r="E17" s="9"/>
      <c r="F17" s="9">
        <v>1</v>
      </c>
      <c r="G17" s="9" t="s">
        <v>17</v>
      </c>
      <c r="H17" s="9">
        <f>SUM(B17:G17)</f>
        <v>38</v>
      </c>
      <c r="I17" s="11">
        <f t="shared" si="1"/>
        <v>7.3217726396917152E-3</v>
      </c>
      <c r="K17" s="10">
        <f t="shared" si="5"/>
        <v>8</v>
      </c>
      <c r="L17" s="10">
        <f>D17</f>
        <v>27</v>
      </c>
      <c r="M17" s="9">
        <f>SUM(K17:L17)</f>
        <v>35</v>
      </c>
      <c r="N17" s="11">
        <f t="shared" si="4"/>
        <v>7.2780203784570596E-3</v>
      </c>
    </row>
    <row r="18" spans="1:14">
      <c r="A18" s="8" t="s">
        <v>113</v>
      </c>
      <c r="B18" s="9"/>
      <c r="C18" s="10">
        <v>5</v>
      </c>
      <c r="D18" s="10">
        <v>24</v>
      </c>
      <c r="E18" s="9"/>
      <c r="F18" s="9">
        <v>5</v>
      </c>
      <c r="G18" s="9" t="s">
        <v>17</v>
      </c>
      <c r="H18" s="9">
        <f>SUM(B18:G18)</f>
        <v>34</v>
      </c>
      <c r="I18" s="11">
        <f t="shared" si="1"/>
        <v>6.5510597302504813E-3</v>
      </c>
      <c r="K18" s="10">
        <f t="shared" si="5"/>
        <v>5</v>
      </c>
      <c r="L18" s="10">
        <f>D18</f>
        <v>24</v>
      </c>
      <c r="M18" s="9">
        <f>SUM(K18:L18)</f>
        <v>29</v>
      </c>
      <c r="N18" s="11">
        <f t="shared" si="4"/>
        <v>6.0303597421501355E-3</v>
      </c>
    </row>
    <row r="19" spans="1:14">
      <c r="A19" s="8" t="s">
        <v>114</v>
      </c>
      <c r="B19" s="9">
        <v>1</v>
      </c>
      <c r="C19" s="10">
        <v>4</v>
      </c>
      <c r="D19" s="10">
        <v>28</v>
      </c>
      <c r="E19" s="9"/>
      <c r="F19" s="9">
        <v>1</v>
      </c>
      <c r="G19" s="9" t="s">
        <v>17</v>
      </c>
      <c r="H19" s="9">
        <f>SUM(B19:G19)</f>
        <v>34</v>
      </c>
      <c r="I19" s="11">
        <f t="shared" si="1"/>
        <v>6.5510597302504813E-3</v>
      </c>
      <c r="K19" s="10">
        <f t="shared" si="5"/>
        <v>4</v>
      </c>
      <c r="L19" s="10">
        <f>D19</f>
        <v>28</v>
      </c>
      <c r="M19" s="9">
        <f>SUM(K19:L19)</f>
        <v>32</v>
      </c>
      <c r="N19" s="11">
        <f t="shared" si="4"/>
        <v>6.6541900603035971E-3</v>
      </c>
    </row>
    <row r="20" spans="1:14">
      <c r="A20" s="8" t="s">
        <v>116</v>
      </c>
      <c r="B20" s="9"/>
      <c r="C20" s="10">
        <v>1</v>
      </c>
      <c r="D20" s="10">
        <v>28</v>
      </c>
      <c r="E20" s="9"/>
      <c r="F20" s="9">
        <v>1</v>
      </c>
      <c r="G20" s="9" t="s">
        <v>17</v>
      </c>
      <c r="H20" s="9">
        <f t="shared" si="0"/>
        <v>30</v>
      </c>
      <c r="I20" s="11">
        <f t="shared" si="1"/>
        <v>5.7803468208092483E-3</v>
      </c>
      <c r="K20" s="10">
        <f t="shared" si="2"/>
        <v>1</v>
      </c>
      <c r="L20" s="10">
        <f t="shared" si="2"/>
        <v>28</v>
      </c>
      <c r="M20" s="9">
        <f t="shared" si="6"/>
        <v>29</v>
      </c>
      <c r="N20" s="11">
        <f t="shared" si="4"/>
        <v>6.0303597421501355E-3</v>
      </c>
    </row>
    <row r="21" spans="1:14">
      <c r="A21" s="8" t="s">
        <v>115</v>
      </c>
      <c r="B21" s="9">
        <v>2</v>
      </c>
      <c r="C21" s="10">
        <v>4</v>
      </c>
      <c r="D21" s="10">
        <v>7</v>
      </c>
      <c r="E21" s="9">
        <v>5</v>
      </c>
      <c r="F21" s="9">
        <v>7</v>
      </c>
      <c r="G21" s="9" t="s">
        <v>17</v>
      </c>
      <c r="H21" s="9">
        <f t="shared" ref="H21:H22" si="10">SUM(B21:G21)</f>
        <v>25</v>
      </c>
      <c r="I21" s="11">
        <f t="shared" si="1"/>
        <v>4.8169556840077067E-3</v>
      </c>
      <c r="K21" s="10">
        <f t="shared" ref="K21:K22" si="11">C21</f>
        <v>4</v>
      </c>
      <c r="L21" s="10">
        <f t="shared" ref="L21:L22" si="12">D21</f>
        <v>7</v>
      </c>
      <c r="M21" s="9">
        <f t="shared" ref="M21:M22" si="13">SUM(K21:L21)</f>
        <v>11</v>
      </c>
      <c r="N21" s="11">
        <f t="shared" si="4"/>
        <v>2.2873778332293615E-3</v>
      </c>
    </row>
    <row r="22" spans="1:14">
      <c r="A22" s="8" t="s">
        <v>118</v>
      </c>
      <c r="B22" s="9"/>
      <c r="C22" s="10">
        <v>2</v>
      </c>
      <c r="D22" s="10">
        <v>17</v>
      </c>
      <c r="E22" s="9">
        <v>1</v>
      </c>
      <c r="F22" s="9">
        <v>2</v>
      </c>
      <c r="G22" s="9" t="s">
        <v>17</v>
      </c>
      <c r="H22" s="9">
        <f t="shared" si="10"/>
        <v>22</v>
      </c>
      <c r="I22" s="11">
        <f t="shared" si="1"/>
        <v>4.2389210019267822E-3</v>
      </c>
      <c r="K22" s="10">
        <f t="shared" si="11"/>
        <v>2</v>
      </c>
      <c r="L22" s="10">
        <f t="shared" si="12"/>
        <v>17</v>
      </c>
      <c r="M22" s="9">
        <f t="shared" si="13"/>
        <v>19</v>
      </c>
      <c r="N22" s="11">
        <f t="shared" si="4"/>
        <v>3.9509253483052606E-3</v>
      </c>
    </row>
    <row r="23" spans="1:14">
      <c r="A23" s="8" t="s">
        <v>117</v>
      </c>
      <c r="B23" s="9"/>
      <c r="C23" s="10">
        <v>4</v>
      </c>
      <c r="D23" s="10">
        <v>16</v>
      </c>
      <c r="E23" s="9"/>
      <c r="F23" s="9">
        <v>1</v>
      </c>
      <c r="G23" s="9" t="s">
        <v>17</v>
      </c>
      <c r="H23" s="9">
        <f t="shared" si="0"/>
        <v>21</v>
      </c>
      <c r="I23" s="11">
        <f t="shared" si="1"/>
        <v>4.0462427745664737E-3</v>
      </c>
      <c r="K23" s="10">
        <f>C23</f>
        <v>4</v>
      </c>
      <c r="L23" s="10">
        <f>D23</f>
        <v>16</v>
      </c>
      <c r="M23" s="9">
        <f>SUM(K23:L23)</f>
        <v>20</v>
      </c>
      <c r="N23" s="11">
        <f t="shared" si="4"/>
        <v>4.1588687876897481E-3</v>
      </c>
    </row>
    <row r="24" spans="1:14">
      <c r="A24" s="8" t="s">
        <v>119</v>
      </c>
      <c r="B24" s="9"/>
      <c r="C24" s="10"/>
      <c r="D24" s="10">
        <v>16</v>
      </c>
      <c r="E24" s="9"/>
      <c r="F24" s="9"/>
      <c r="G24" s="9" t="s">
        <v>17</v>
      </c>
      <c r="H24" s="9">
        <f t="shared" si="0"/>
        <v>16</v>
      </c>
      <c r="I24" s="11">
        <f t="shared" si="1"/>
        <v>3.0828516377649326E-3</v>
      </c>
      <c r="K24" s="10">
        <f t="shared" si="2"/>
        <v>0</v>
      </c>
      <c r="L24" s="10">
        <f t="shared" si="2"/>
        <v>16</v>
      </c>
      <c r="M24" s="9">
        <f t="shared" si="6"/>
        <v>16</v>
      </c>
      <c r="N24" s="11">
        <f t="shared" si="4"/>
        <v>3.3270950301517986E-3</v>
      </c>
    </row>
    <row r="25" spans="1:14">
      <c r="A25" s="8" t="s">
        <v>121</v>
      </c>
      <c r="B25" s="9">
        <v>1</v>
      </c>
      <c r="C25" s="10">
        <v>4</v>
      </c>
      <c r="D25" s="10">
        <v>9</v>
      </c>
      <c r="E25" s="9"/>
      <c r="F25" s="9">
        <v>1</v>
      </c>
      <c r="G25" s="9" t="s">
        <v>17</v>
      </c>
      <c r="H25" s="9">
        <f>SUM(B25:G25)</f>
        <v>15</v>
      </c>
      <c r="I25" s="11">
        <f t="shared" si="1"/>
        <v>2.8901734104046241E-3</v>
      </c>
      <c r="K25" s="10">
        <f>C25</f>
        <v>4</v>
      </c>
      <c r="L25" s="10">
        <f>D25</f>
        <v>9</v>
      </c>
      <c r="M25" s="9">
        <f>SUM(K25:L25)</f>
        <v>13</v>
      </c>
      <c r="N25" s="11">
        <f t="shared" si="4"/>
        <v>2.7032647119983365E-3</v>
      </c>
    </row>
    <row r="26" spans="1:14">
      <c r="A26" s="8" t="s">
        <v>120</v>
      </c>
      <c r="B26" s="9"/>
      <c r="C26" s="10">
        <v>1</v>
      </c>
      <c r="D26" s="10">
        <v>12</v>
      </c>
      <c r="E26" s="9"/>
      <c r="F26" s="9">
        <v>1</v>
      </c>
      <c r="G26" s="9" t="s">
        <v>17</v>
      </c>
      <c r="H26" s="9">
        <f t="shared" si="0"/>
        <v>14</v>
      </c>
      <c r="I26" s="11">
        <f t="shared" si="1"/>
        <v>2.6974951830443161E-3</v>
      </c>
      <c r="K26" s="10">
        <f t="shared" si="2"/>
        <v>1</v>
      </c>
      <c r="L26" s="10">
        <f t="shared" si="2"/>
        <v>12</v>
      </c>
      <c r="M26" s="9">
        <f t="shared" si="6"/>
        <v>13</v>
      </c>
      <c r="N26" s="11">
        <f t="shared" si="4"/>
        <v>2.7032647119983365E-3</v>
      </c>
    </row>
    <row r="27" spans="1:14">
      <c r="A27" s="8" t="s">
        <v>122</v>
      </c>
      <c r="B27" s="9"/>
      <c r="C27" s="10">
        <v>1</v>
      </c>
      <c r="D27" s="10">
        <v>12</v>
      </c>
      <c r="E27" s="9"/>
      <c r="F27" s="9"/>
      <c r="G27" s="9" t="s">
        <v>17</v>
      </c>
      <c r="H27" s="9">
        <f t="shared" si="0"/>
        <v>13</v>
      </c>
      <c r="I27" s="11">
        <f t="shared" si="1"/>
        <v>2.5048169556840076E-3</v>
      </c>
      <c r="K27" s="10">
        <f t="shared" si="2"/>
        <v>1</v>
      </c>
      <c r="L27" s="10">
        <f t="shared" si="2"/>
        <v>12</v>
      </c>
      <c r="M27" s="9">
        <f t="shared" si="6"/>
        <v>13</v>
      </c>
      <c r="N27" s="11">
        <f t="shared" si="4"/>
        <v>2.7032647119983365E-3</v>
      </c>
    </row>
    <row r="28" spans="1:14">
      <c r="A28" s="8" t="s">
        <v>123</v>
      </c>
      <c r="B28" s="9">
        <v>1</v>
      </c>
      <c r="C28" s="10">
        <v>2</v>
      </c>
      <c r="D28" s="10">
        <v>8</v>
      </c>
      <c r="E28" s="9"/>
      <c r="F28" s="9"/>
      <c r="G28" s="9" t="s">
        <v>17</v>
      </c>
      <c r="H28" s="9">
        <f t="shared" si="0"/>
        <v>11</v>
      </c>
      <c r="I28" s="11">
        <f t="shared" si="1"/>
        <v>2.1194605009633911E-3</v>
      </c>
      <c r="K28" s="10">
        <f t="shared" si="2"/>
        <v>2</v>
      </c>
      <c r="L28" s="10">
        <f t="shared" si="2"/>
        <v>8</v>
      </c>
      <c r="M28" s="9">
        <f t="shared" si="6"/>
        <v>10</v>
      </c>
      <c r="N28" s="11">
        <f t="shared" si="4"/>
        <v>2.079434393844874E-3</v>
      </c>
    </row>
    <row r="29" spans="1:14">
      <c r="A29" s="8" t="s">
        <v>124</v>
      </c>
      <c r="B29" s="9"/>
      <c r="C29" s="10"/>
      <c r="D29" s="10">
        <v>7</v>
      </c>
      <c r="E29" s="9"/>
      <c r="F29" s="9">
        <v>1</v>
      </c>
      <c r="G29" s="9" t="s">
        <v>17</v>
      </c>
      <c r="H29" s="9">
        <f>SUM(B29:G29)</f>
        <v>8</v>
      </c>
      <c r="I29" s="11">
        <f t="shared" si="1"/>
        <v>1.5414258188824663E-3</v>
      </c>
      <c r="K29" s="10">
        <f>C29</f>
        <v>0</v>
      </c>
      <c r="L29" s="10">
        <f>D29</f>
        <v>7</v>
      </c>
      <c r="M29" s="9">
        <f>SUM(K29:L29)</f>
        <v>7</v>
      </c>
      <c r="N29" s="11">
        <f t="shared" si="4"/>
        <v>1.455604075691412E-3</v>
      </c>
    </row>
    <row r="30" spans="1:14">
      <c r="A30" s="8" t="s">
        <v>125</v>
      </c>
      <c r="B30" s="9"/>
      <c r="C30" s="10"/>
      <c r="D30" s="10">
        <v>6</v>
      </c>
      <c r="E30" s="9"/>
      <c r="F30" s="9"/>
      <c r="G30" s="9" t="s">
        <v>17</v>
      </c>
      <c r="H30" s="9">
        <f t="shared" si="0"/>
        <v>6</v>
      </c>
      <c r="I30" s="11">
        <f t="shared" si="1"/>
        <v>1.1560693641618498E-3</v>
      </c>
      <c r="K30" s="10">
        <f t="shared" si="2"/>
        <v>0</v>
      </c>
      <c r="L30" s="10">
        <f t="shared" si="2"/>
        <v>6</v>
      </c>
      <c r="M30" s="9">
        <f t="shared" si="6"/>
        <v>6</v>
      </c>
      <c r="N30" s="11">
        <f t="shared" si="4"/>
        <v>1.2476606363069245E-3</v>
      </c>
    </row>
    <row r="31" spans="1:14">
      <c r="A31" s="8" t="s">
        <v>127</v>
      </c>
      <c r="B31" s="9"/>
      <c r="C31" s="10">
        <v>1</v>
      </c>
      <c r="D31" s="10">
        <v>1</v>
      </c>
      <c r="E31" s="9">
        <v>4</v>
      </c>
      <c r="F31" s="9"/>
      <c r="G31" s="9" t="s">
        <v>17</v>
      </c>
      <c r="H31" s="9">
        <f>SUM(B31:G31)</f>
        <v>6</v>
      </c>
      <c r="I31" s="11">
        <f t="shared" si="1"/>
        <v>1.1560693641618498E-3</v>
      </c>
      <c r="K31" s="10">
        <f>C31</f>
        <v>1</v>
      </c>
      <c r="L31" s="10">
        <f>D31</f>
        <v>1</v>
      </c>
      <c r="M31" s="9">
        <f>SUM(K31:L31)</f>
        <v>2</v>
      </c>
      <c r="N31" s="11">
        <f t="shared" si="4"/>
        <v>4.1588687876897482E-4</v>
      </c>
    </row>
    <row r="32" spans="1:14">
      <c r="A32" s="8" t="s">
        <v>126</v>
      </c>
      <c r="B32" s="9"/>
      <c r="C32" s="10"/>
      <c r="D32" s="10">
        <v>6</v>
      </c>
      <c r="E32" s="9"/>
      <c r="F32" s="9"/>
      <c r="G32" s="9" t="s">
        <v>17</v>
      </c>
      <c r="H32" s="9">
        <f>SUM(B32:G32)</f>
        <v>6</v>
      </c>
      <c r="I32" s="11">
        <f t="shared" si="1"/>
        <v>1.1560693641618498E-3</v>
      </c>
      <c r="K32" s="10">
        <f>C32</f>
        <v>0</v>
      </c>
      <c r="L32" s="10">
        <f>D32</f>
        <v>6</v>
      </c>
      <c r="M32" s="9">
        <f>SUM(K32:L32)</f>
        <v>6</v>
      </c>
      <c r="N32" s="11">
        <f t="shared" si="4"/>
        <v>1.2476606363069245E-3</v>
      </c>
    </row>
    <row r="33" spans="1:14">
      <c r="A33" s="8" t="s">
        <v>129</v>
      </c>
      <c r="B33" s="9"/>
      <c r="C33" s="10"/>
      <c r="D33" s="10">
        <v>3</v>
      </c>
      <c r="E33" s="9"/>
      <c r="F33" s="9">
        <v>1</v>
      </c>
      <c r="G33" s="9" t="s">
        <v>17</v>
      </c>
      <c r="H33" s="9">
        <f t="shared" si="0"/>
        <v>4</v>
      </c>
      <c r="I33" s="11">
        <f t="shared" si="1"/>
        <v>7.7071290944123315E-4</v>
      </c>
      <c r="K33" s="10">
        <f t="shared" si="2"/>
        <v>0</v>
      </c>
      <c r="L33" s="10">
        <f t="shared" si="2"/>
        <v>3</v>
      </c>
      <c r="M33" s="9">
        <f t="shared" si="6"/>
        <v>3</v>
      </c>
      <c r="N33" s="11">
        <f t="shared" si="4"/>
        <v>6.2383031815346226E-4</v>
      </c>
    </row>
    <row r="34" spans="1:14">
      <c r="A34" s="8" t="s">
        <v>142</v>
      </c>
      <c r="B34" s="9"/>
      <c r="C34" s="10">
        <v>3</v>
      </c>
      <c r="D34" s="10"/>
      <c r="E34" s="9"/>
      <c r="F34" s="9"/>
      <c r="G34" s="9" t="s">
        <v>17</v>
      </c>
      <c r="H34" s="9">
        <f t="shared" si="0"/>
        <v>3</v>
      </c>
      <c r="I34" s="11">
        <f t="shared" si="1"/>
        <v>5.7803468208092489E-4</v>
      </c>
      <c r="K34" s="10">
        <f t="shared" si="2"/>
        <v>3</v>
      </c>
      <c r="L34" s="10">
        <f t="shared" si="2"/>
        <v>0</v>
      </c>
      <c r="M34" s="9">
        <f t="shared" si="6"/>
        <v>3</v>
      </c>
      <c r="N34" s="11">
        <f t="shared" si="4"/>
        <v>6.2383031815346226E-4</v>
      </c>
    </row>
    <row r="35" spans="1:14">
      <c r="A35" s="8" t="s">
        <v>135</v>
      </c>
      <c r="B35" s="9"/>
      <c r="C35" s="10">
        <v>1</v>
      </c>
      <c r="D35" s="10">
        <v>2</v>
      </c>
      <c r="E35" s="9"/>
      <c r="F35" s="9"/>
      <c r="G35" s="9" t="s">
        <v>17</v>
      </c>
      <c r="H35" s="9">
        <f t="shared" si="0"/>
        <v>3</v>
      </c>
      <c r="I35" s="11">
        <f t="shared" si="1"/>
        <v>5.7803468208092489E-4</v>
      </c>
      <c r="K35" s="10">
        <f t="shared" si="2"/>
        <v>1</v>
      </c>
      <c r="L35" s="10">
        <f t="shared" si="2"/>
        <v>2</v>
      </c>
      <c r="M35" s="9">
        <f t="shared" ref="M35:M54" si="14">SUM(K35:L35)</f>
        <v>3</v>
      </c>
      <c r="N35" s="11">
        <f t="shared" si="4"/>
        <v>6.2383031815346226E-4</v>
      </c>
    </row>
    <row r="36" spans="1:14">
      <c r="A36" s="8" t="s">
        <v>149</v>
      </c>
      <c r="B36" s="9"/>
      <c r="C36" s="10">
        <v>3</v>
      </c>
      <c r="D36" s="10"/>
      <c r="E36" s="9"/>
      <c r="F36" s="9"/>
      <c r="G36" s="9" t="s">
        <v>17</v>
      </c>
      <c r="H36" s="9">
        <f t="shared" si="0"/>
        <v>3</v>
      </c>
      <c r="I36" s="11">
        <f t="shared" si="1"/>
        <v>5.7803468208092489E-4</v>
      </c>
      <c r="K36" s="10">
        <f t="shared" ref="K36:L39" si="15">C36</f>
        <v>3</v>
      </c>
      <c r="L36" s="10">
        <f t="shared" si="15"/>
        <v>0</v>
      </c>
      <c r="M36" s="9">
        <f t="shared" si="14"/>
        <v>3</v>
      </c>
      <c r="N36" s="11">
        <f t="shared" si="4"/>
        <v>6.2383031815346226E-4</v>
      </c>
    </row>
    <row r="37" spans="1:14">
      <c r="A37" s="8" t="s">
        <v>130</v>
      </c>
      <c r="B37" s="9"/>
      <c r="C37" s="10"/>
      <c r="D37" s="10">
        <v>3</v>
      </c>
      <c r="E37" s="9"/>
      <c r="F37" s="9"/>
      <c r="G37" s="9" t="s">
        <v>17</v>
      </c>
      <c r="H37" s="9">
        <f t="shared" si="0"/>
        <v>3</v>
      </c>
      <c r="I37" s="11">
        <f t="shared" si="1"/>
        <v>5.7803468208092489E-4</v>
      </c>
      <c r="K37" s="10">
        <f>C37</f>
        <v>0</v>
      </c>
      <c r="L37" s="10">
        <f>D37</f>
        <v>3</v>
      </c>
      <c r="M37" s="9">
        <f t="shared" si="14"/>
        <v>3</v>
      </c>
      <c r="N37" s="11">
        <f t="shared" si="4"/>
        <v>6.2383031815346226E-4</v>
      </c>
    </row>
    <row r="38" spans="1:14">
      <c r="A38" s="8" t="s">
        <v>133</v>
      </c>
      <c r="B38" s="9"/>
      <c r="C38" s="10"/>
      <c r="D38" s="10">
        <v>3</v>
      </c>
      <c r="E38" s="9"/>
      <c r="F38" s="9"/>
      <c r="G38" s="9" t="s">
        <v>17</v>
      </c>
      <c r="H38" s="9">
        <f t="shared" si="0"/>
        <v>3</v>
      </c>
      <c r="I38" s="11">
        <f t="shared" si="1"/>
        <v>5.7803468208092489E-4</v>
      </c>
      <c r="K38" s="10">
        <f t="shared" si="15"/>
        <v>0</v>
      </c>
      <c r="L38" s="10">
        <f t="shared" si="15"/>
        <v>3</v>
      </c>
      <c r="M38" s="9">
        <f t="shared" si="14"/>
        <v>3</v>
      </c>
      <c r="N38" s="11">
        <f t="shared" si="4"/>
        <v>6.2383031815346226E-4</v>
      </c>
    </row>
    <row r="39" spans="1:14">
      <c r="A39" s="8" t="s">
        <v>128</v>
      </c>
      <c r="B39" s="9"/>
      <c r="C39" s="10">
        <v>1</v>
      </c>
      <c r="D39" s="10">
        <v>1</v>
      </c>
      <c r="E39" s="9"/>
      <c r="F39" s="9"/>
      <c r="G39" s="9" t="s">
        <v>17</v>
      </c>
      <c r="H39" s="9">
        <f t="shared" ref="H39:H54" si="16">SUM(B39:G39)</f>
        <v>2</v>
      </c>
      <c r="I39" s="11">
        <f t="shared" si="1"/>
        <v>3.8535645472061658E-4</v>
      </c>
      <c r="K39" s="10">
        <f t="shared" si="15"/>
        <v>1</v>
      </c>
      <c r="L39" s="10">
        <f t="shared" si="15"/>
        <v>1</v>
      </c>
      <c r="M39" s="9">
        <f t="shared" si="14"/>
        <v>2</v>
      </c>
      <c r="N39" s="11">
        <f t="shared" si="4"/>
        <v>4.1588687876897482E-4</v>
      </c>
    </row>
    <row r="40" spans="1:14">
      <c r="A40" s="8" t="s">
        <v>132</v>
      </c>
      <c r="B40" s="9"/>
      <c r="C40" s="10"/>
      <c r="D40" s="10">
        <v>2</v>
      </c>
      <c r="E40" s="9"/>
      <c r="F40" s="9"/>
      <c r="G40" s="9" t="s">
        <v>17</v>
      </c>
      <c r="H40" s="9">
        <f t="shared" si="16"/>
        <v>2</v>
      </c>
      <c r="I40" s="11">
        <f t="shared" si="1"/>
        <v>3.8535645472061658E-4</v>
      </c>
      <c r="K40" s="10">
        <f t="shared" si="2"/>
        <v>0</v>
      </c>
      <c r="L40" s="10">
        <f t="shared" si="2"/>
        <v>2</v>
      </c>
      <c r="M40" s="9">
        <f t="shared" si="14"/>
        <v>2</v>
      </c>
      <c r="N40" s="11">
        <f t="shared" si="4"/>
        <v>4.1588687876897482E-4</v>
      </c>
    </row>
    <row r="41" spans="1:14">
      <c r="A41" s="8" t="s">
        <v>136</v>
      </c>
      <c r="B41" s="9"/>
      <c r="C41" s="10"/>
      <c r="D41" s="10">
        <v>2</v>
      </c>
      <c r="E41" s="9"/>
      <c r="F41" s="9"/>
      <c r="G41" s="9" t="s">
        <v>17</v>
      </c>
      <c r="H41" s="9">
        <f t="shared" si="16"/>
        <v>2</v>
      </c>
      <c r="I41" s="11">
        <f t="shared" si="1"/>
        <v>3.8535645472061658E-4</v>
      </c>
      <c r="K41" s="10">
        <f>C41</f>
        <v>0</v>
      </c>
      <c r="L41" s="10">
        <f>D41</f>
        <v>2</v>
      </c>
      <c r="M41" s="9">
        <f t="shared" si="14"/>
        <v>2</v>
      </c>
      <c r="N41" s="11">
        <f t="shared" si="4"/>
        <v>4.1588687876897482E-4</v>
      </c>
    </row>
    <row r="42" spans="1:14">
      <c r="A42" s="8" t="s">
        <v>134</v>
      </c>
      <c r="B42" s="9"/>
      <c r="C42" s="10"/>
      <c r="D42" s="10">
        <v>2</v>
      </c>
      <c r="E42" s="9"/>
      <c r="F42" s="9"/>
      <c r="G42" s="9" t="s">
        <v>17</v>
      </c>
      <c r="H42" s="9">
        <f t="shared" si="16"/>
        <v>2</v>
      </c>
      <c r="I42" s="11">
        <f t="shared" si="1"/>
        <v>3.8535645472061658E-4</v>
      </c>
      <c r="K42" s="10">
        <f t="shared" si="2"/>
        <v>0</v>
      </c>
      <c r="L42" s="10">
        <f t="shared" si="2"/>
        <v>2</v>
      </c>
      <c r="M42" s="9">
        <f t="shared" si="14"/>
        <v>2</v>
      </c>
      <c r="N42" s="11">
        <f t="shared" si="4"/>
        <v>4.1588687876897482E-4</v>
      </c>
    </row>
    <row r="43" spans="1:14">
      <c r="A43" s="8" t="s">
        <v>131</v>
      </c>
      <c r="B43" s="9"/>
      <c r="C43" s="10"/>
      <c r="D43" s="10">
        <v>2</v>
      </c>
      <c r="E43" s="9"/>
      <c r="F43" s="9"/>
      <c r="G43" s="9" t="s">
        <v>17</v>
      </c>
      <c r="H43" s="9">
        <f t="shared" si="16"/>
        <v>2</v>
      </c>
      <c r="I43" s="11">
        <f t="shared" si="1"/>
        <v>3.8535645472061658E-4</v>
      </c>
      <c r="K43" s="10">
        <f>C43</f>
        <v>0</v>
      </c>
      <c r="L43" s="10">
        <f>D43</f>
        <v>2</v>
      </c>
      <c r="M43" s="9">
        <f t="shared" si="14"/>
        <v>2</v>
      </c>
      <c r="N43" s="11">
        <f t="shared" si="4"/>
        <v>4.1588687876897482E-4</v>
      </c>
    </row>
    <row r="44" spans="1:14">
      <c r="A44" s="8" t="s">
        <v>137</v>
      </c>
      <c r="B44" s="9"/>
      <c r="C44" s="10"/>
      <c r="D44" s="10">
        <v>1</v>
      </c>
      <c r="E44" s="9"/>
      <c r="F44" s="9"/>
      <c r="G44" s="9" t="s">
        <v>17</v>
      </c>
      <c r="H44" s="9">
        <f t="shared" si="16"/>
        <v>1</v>
      </c>
      <c r="I44" s="11">
        <f t="shared" si="1"/>
        <v>1.9267822736030829E-4</v>
      </c>
      <c r="K44" s="10">
        <f t="shared" si="2"/>
        <v>0</v>
      </c>
      <c r="L44" s="10">
        <f t="shared" si="2"/>
        <v>1</v>
      </c>
      <c r="M44" s="9">
        <f t="shared" si="14"/>
        <v>1</v>
      </c>
      <c r="N44" s="11">
        <f t="shared" si="4"/>
        <v>2.0794343938448741E-4</v>
      </c>
    </row>
    <row r="45" spans="1:14">
      <c r="A45" s="8" t="s">
        <v>141</v>
      </c>
      <c r="B45" s="9"/>
      <c r="C45" s="10">
        <v>1</v>
      </c>
      <c r="D45" s="10"/>
      <c r="E45" s="9"/>
      <c r="F45" s="9"/>
      <c r="G45" s="9" t="s">
        <v>17</v>
      </c>
      <c r="H45" s="9">
        <f t="shared" si="16"/>
        <v>1</v>
      </c>
      <c r="I45" s="11">
        <f t="shared" si="1"/>
        <v>1.9267822736030829E-4</v>
      </c>
      <c r="K45" s="10">
        <f t="shared" si="2"/>
        <v>1</v>
      </c>
      <c r="L45" s="10">
        <f t="shared" si="2"/>
        <v>0</v>
      </c>
      <c r="M45" s="9">
        <f t="shared" si="14"/>
        <v>1</v>
      </c>
      <c r="N45" s="11">
        <f t="shared" si="4"/>
        <v>2.0794343938448741E-4</v>
      </c>
    </row>
    <row r="46" spans="1:14">
      <c r="A46" s="8" t="s">
        <v>150</v>
      </c>
      <c r="B46" s="9"/>
      <c r="C46" s="10"/>
      <c r="D46" s="10"/>
      <c r="E46" s="9">
        <v>1</v>
      </c>
      <c r="F46" s="9"/>
      <c r="G46" s="9" t="s">
        <v>17</v>
      </c>
      <c r="H46" s="9">
        <f t="shared" ref="H46" si="17">SUM(B46:G46)</f>
        <v>1</v>
      </c>
      <c r="I46" s="11">
        <f t="shared" si="1"/>
        <v>1.9267822736030829E-4</v>
      </c>
      <c r="K46" s="10">
        <f t="shared" ref="K46" si="18">C46</f>
        <v>0</v>
      </c>
      <c r="L46" s="10">
        <f t="shared" ref="L46" si="19">D46</f>
        <v>0</v>
      </c>
      <c r="M46" s="9">
        <f t="shared" ref="M46" si="20">SUM(K46:L46)</f>
        <v>0</v>
      </c>
      <c r="N46" s="11">
        <f t="shared" si="4"/>
        <v>0</v>
      </c>
    </row>
    <row r="47" spans="1:14">
      <c r="A47" s="8" t="s">
        <v>139</v>
      </c>
      <c r="B47" s="9"/>
      <c r="C47" s="10"/>
      <c r="D47" s="10"/>
      <c r="E47" s="9"/>
      <c r="F47" s="9">
        <v>1</v>
      </c>
      <c r="G47" s="9"/>
      <c r="H47" s="9">
        <f>SUM(B47:G47)</f>
        <v>1</v>
      </c>
      <c r="I47" s="11">
        <f t="shared" si="1"/>
        <v>1.9267822736030829E-4</v>
      </c>
      <c r="K47" s="10">
        <f>C47</f>
        <v>0</v>
      </c>
      <c r="L47" s="10">
        <f>D47</f>
        <v>0</v>
      </c>
      <c r="M47" s="9">
        <f>SUM(K47:L47)</f>
        <v>0</v>
      </c>
      <c r="N47" s="11">
        <f t="shared" si="4"/>
        <v>0</v>
      </c>
    </row>
    <row r="48" spans="1:14">
      <c r="A48" s="8" t="s">
        <v>147</v>
      </c>
      <c r="B48" s="9"/>
      <c r="C48" s="10"/>
      <c r="D48" s="10">
        <v>1</v>
      </c>
      <c r="E48" s="9"/>
      <c r="F48" s="9"/>
      <c r="G48" s="9" t="s">
        <v>17</v>
      </c>
      <c r="H48" s="9">
        <f t="shared" si="16"/>
        <v>1</v>
      </c>
      <c r="I48" s="11">
        <f t="shared" si="1"/>
        <v>1.9267822736030829E-4</v>
      </c>
      <c r="K48" s="10">
        <f t="shared" si="2"/>
        <v>0</v>
      </c>
      <c r="L48" s="10">
        <f t="shared" si="2"/>
        <v>1</v>
      </c>
      <c r="M48" s="9">
        <f t="shared" si="14"/>
        <v>1</v>
      </c>
      <c r="N48" s="11">
        <f t="shared" si="4"/>
        <v>2.0794343938448741E-4</v>
      </c>
    </row>
    <row r="49" spans="1:14">
      <c r="A49" s="8" t="s">
        <v>138</v>
      </c>
      <c r="B49" s="9"/>
      <c r="C49" s="10"/>
      <c r="D49" s="10">
        <v>1</v>
      </c>
      <c r="E49" s="9"/>
      <c r="F49" s="9"/>
      <c r="G49" s="9" t="s">
        <v>17</v>
      </c>
      <c r="H49" s="9">
        <f t="shared" si="16"/>
        <v>1</v>
      </c>
      <c r="I49" s="11">
        <f t="shared" si="1"/>
        <v>1.9267822736030829E-4</v>
      </c>
      <c r="K49" s="10">
        <f t="shared" si="2"/>
        <v>0</v>
      </c>
      <c r="L49" s="10">
        <f t="shared" si="2"/>
        <v>1</v>
      </c>
      <c r="M49" s="9">
        <f t="shared" si="14"/>
        <v>1</v>
      </c>
      <c r="N49" s="11">
        <f t="shared" si="4"/>
        <v>2.0794343938448741E-4</v>
      </c>
    </row>
    <row r="50" spans="1:14">
      <c r="A50" s="8" t="s">
        <v>146</v>
      </c>
      <c r="B50" s="9"/>
      <c r="C50" s="10"/>
      <c r="D50" s="10">
        <v>1</v>
      </c>
      <c r="E50" s="9"/>
      <c r="F50" s="9"/>
      <c r="G50" s="9" t="s">
        <v>17</v>
      </c>
      <c r="H50" s="9">
        <f t="shared" si="16"/>
        <v>1</v>
      </c>
      <c r="I50" s="11">
        <f t="shared" si="1"/>
        <v>1.9267822736030829E-4</v>
      </c>
      <c r="K50" s="10">
        <f t="shared" si="2"/>
        <v>0</v>
      </c>
      <c r="L50" s="10">
        <f t="shared" si="2"/>
        <v>1</v>
      </c>
      <c r="M50" s="9">
        <f t="shared" si="14"/>
        <v>1</v>
      </c>
      <c r="N50" s="11">
        <f t="shared" si="4"/>
        <v>2.0794343938448741E-4</v>
      </c>
    </row>
    <row r="51" spans="1:14">
      <c r="A51" s="8" t="s">
        <v>145</v>
      </c>
      <c r="B51" s="9"/>
      <c r="C51" s="10"/>
      <c r="D51" s="10">
        <v>1</v>
      </c>
      <c r="E51" s="9"/>
      <c r="F51" s="9"/>
      <c r="G51" s="9" t="s">
        <v>17</v>
      </c>
      <c r="H51" s="9">
        <f t="shared" si="16"/>
        <v>1</v>
      </c>
      <c r="I51" s="11">
        <f t="shared" si="1"/>
        <v>1.9267822736030829E-4</v>
      </c>
      <c r="K51" s="10">
        <f>C51</f>
        <v>0</v>
      </c>
      <c r="L51" s="10">
        <f>D51</f>
        <v>1</v>
      </c>
      <c r="M51" s="9">
        <f t="shared" si="14"/>
        <v>1</v>
      </c>
      <c r="N51" s="11">
        <f t="shared" si="4"/>
        <v>2.0794343938448741E-4</v>
      </c>
    </row>
    <row r="52" spans="1:14">
      <c r="A52" s="8" t="s">
        <v>144</v>
      </c>
      <c r="B52" s="9"/>
      <c r="C52" s="10"/>
      <c r="D52" s="10">
        <v>1</v>
      </c>
      <c r="E52" s="9"/>
      <c r="F52" s="9"/>
      <c r="G52" s="9" t="s">
        <v>17</v>
      </c>
      <c r="H52" s="9">
        <f t="shared" si="16"/>
        <v>1</v>
      </c>
      <c r="I52" s="11">
        <f t="shared" si="1"/>
        <v>1.9267822736030829E-4</v>
      </c>
      <c r="K52" s="10">
        <f>C52</f>
        <v>0</v>
      </c>
      <c r="L52" s="10">
        <f>D52</f>
        <v>1</v>
      </c>
      <c r="M52" s="9">
        <f t="shared" si="14"/>
        <v>1</v>
      </c>
      <c r="N52" s="11">
        <f t="shared" si="4"/>
        <v>2.0794343938448741E-4</v>
      </c>
    </row>
    <row r="53" spans="1:14">
      <c r="A53" s="8" t="s">
        <v>143</v>
      </c>
      <c r="B53" s="9"/>
      <c r="C53" s="10"/>
      <c r="D53" s="10">
        <v>1</v>
      </c>
      <c r="E53" s="9"/>
      <c r="F53" s="9"/>
      <c r="G53" s="9" t="s">
        <v>17</v>
      </c>
      <c r="H53" s="9">
        <f t="shared" si="16"/>
        <v>1</v>
      </c>
      <c r="I53" s="11">
        <f t="shared" si="1"/>
        <v>1.9267822736030829E-4</v>
      </c>
      <c r="K53" s="10">
        <f t="shared" ref="K53:L54" si="21">C53</f>
        <v>0</v>
      </c>
      <c r="L53" s="10">
        <f t="shared" si="21"/>
        <v>1</v>
      </c>
      <c r="M53" s="9">
        <f t="shared" si="14"/>
        <v>1</v>
      </c>
      <c r="N53" s="11">
        <f t="shared" si="4"/>
        <v>2.0794343938448741E-4</v>
      </c>
    </row>
    <row r="54" spans="1:14">
      <c r="A54" s="8" t="s">
        <v>140</v>
      </c>
      <c r="B54" s="9"/>
      <c r="C54" s="10"/>
      <c r="D54" s="10">
        <v>1</v>
      </c>
      <c r="E54" s="9"/>
      <c r="F54" s="9"/>
      <c r="G54" s="9" t="s">
        <v>17</v>
      </c>
      <c r="H54" s="9">
        <f t="shared" si="16"/>
        <v>1</v>
      </c>
      <c r="I54" s="11">
        <f t="shared" si="1"/>
        <v>1.9267822736030829E-4</v>
      </c>
      <c r="K54" s="10">
        <f t="shared" si="21"/>
        <v>0</v>
      </c>
      <c r="L54" s="10">
        <f t="shared" si="21"/>
        <v>1</v>
      </c>
      <c r="M54" s="9">
        <f t="shared" si="14"/>
        <v>1</v>
      </c>
      <c r="N54" s="11">
        <f t="shared" si="4"/>
        <v>2.0794343938448741E-4</v>
      </c>
    </row>
    <row r="55" spans="1:14">
      <c r="A55" s="12" t="s">
        <v>18</v>
      </c>
      <c r="B55" s="13">
        <f t="shared" ref="B55:I55" si="22">SUM(B8:B54)</f>
        <v>74</v>
      </c>
      <c r="C55" s="14">
        <f t="shared" si="22"/>
        <v>715</v>
      </c>
      <c r="D55" s="14">
        <f t="shared" si="22"/>
        <v>4094</v>
      </c>
      <c r="E55" s="13">
        <f t="shared" si="22"/>
        <v>30</v>
      </c>
      <c r="F55" s="13">
        <f t="shared" si="22"/>
        <v>277</v>
      </c>
      <c r="G55" s="13">
        <f t="shared" si="22"/>
        <v>0</v>
      </c>
      <c r="H55" s="13">
        <f t="shared" si="22"/>
        <v>5190</v>
      </c>
      <c r="I55" s="15">
        <f t="shared" si="22"/>
        <v>1.0000000000000009</v>
      </c>
      <c r="K55" s="14">
        <f>SUM(K8:K54)</f>
        <v>715</v>
      </c>
      <c r="L55" s="14">
        <f>SUM(L8:L54)</f>
        <v>4094</v>
      </c>
      <c r="M55" s="13">
        <f>SUM(M8:M54)</f>
        <v>4809</v>
      </c>
      <c r="N55" s="15">
        <f>SUM(N8:N54)</f>
        <v>0.99999999999999944</v>
      </c>
    </row>
    <row r="57" spans="1:14">
      <c r="A57" s="16" t="s">
        <v>12</v>
      </c>
    </row>
    <row r="58" spans="1:14">
      <c r="A58" s="18" t="s">
        <v>154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7" t="s">
        <v>1</v>
      </c>
      <c r="B1" s="167"/>
      <c r="C1" s="167"/>
      <c r="D1" s="167"/>
      <c r="E1" s="167"/>
      <c r="F1" s="167"/>
    </row>
    <row r="2" spans="1:6">
      <c r="A2" s="168" t="s">
        <v>16</v>
      </c>
      <c r="B2" s="168"/>
      <c r="C2" s="168"/>
      <c r="D2" s="168"/>
      <c r="E2" s="168"/>
      <c r="F2" s="168"/>
    </row>
    <row r="3" spans="1:6" ht="18">
      <c r="A3" s="169" t="s">
        <v>2</v>
      </c>
      <c r="B3" s="169"/>
      <c r="C3" s="169"/>
      <c r="D3" s="169"/>
      <c r="E3" s="169"/>
      <c r="F3" s="169"/>
    </row>
    <row r="4" spans="1:6">
      <c r="A4" s="3"/>
      <c r="B4" s="3"/>
      <c r="C4" s="3"/>
      <c r="D4" s="3"/>
      <c r="E4" s="4"/>
    </row>
    <row r="5" spans="1:6" ht="15.75">
      <c r="A5" s="170" t="s">
        <v>155</v>
      </c>
      <c r="B5" s="171"/>
      <c r="C5" s="171"/>
      <c r="D5" s="171"/>
      <c r="E5" s="171"/>
      <c r="F5" s="172"/>
    </row>
    <row r="6" spans="1:6">
      <c r="B6" s="19"/>
      <c r="C6" s="19"/>
      <c r="D6" s="17"/>
    </row>
    <row r="7" spans="1:6" ht="30">
      <c r="A7" s="6" t="s">
        <v>0</v>
      </c>
      <c r="B7" s="7" t="s">
        <v>13</v>
      </c>
      <c r="C7" s="7" t="s">
        <v>14</v>
      </c>
      <c r="D7" s="7" t="s">
        <v>15</v>
      </c>
      <c r="E7" s="6" t="s">
        <v>10</v>
      </c>
      <c r="F7" s="6" t="s">
        <v>11</v>
      </c>
    </row>
    <row r="8" spans="1:6">
      <c r="A8" s="8" t="s">
        <v>45</v>
      </c>
      <c r="B8" s="9">
        <v>388</v>
      </c>
      <c r="C8" s="9">
        <v>1613</v>
      </c>
      <c r="D8" s="9">
        <v>598</v>
      </c>
      <c r="E8" s="9">
        <f t="shared" ref="E8:E54" si="0">SUM(B8:D8)</f>
        <v>2599</v>
      </c>
      <c r="F8" s="11">
        <f>E8/$E$55</f>
        <v>0.5007707129094412</v>
      </c>
    </row>
    <row r="9" spans="1:6">
      <c r="A9" s="8" t="s">
        <v>48</v>
      </c>
      <c r="B9" s="9">
        <v>286</v>
      </c>
      <c r="C9" s="9">
        <v>980</v>
      </c>
      <c r="D9" s="9">
        <v>448</v>
      </c>
      <c r="E9" s="9">
        <f t="shared" si="0"/>
        <v>1714</v>
      </c>
      <c r="F9" s="11">
        <f>E9/$E$55</f>
        <v>0.33025048169556842</v>
      </c>
    </row>
    <row r="10" spans="1:6">
      <c r="A10" s="8" t="s">
        <v>50</v>
      </c>
      <c r="B10" s="9">
        <v>23</v>
      </c>
      <c r="C10" s="9">
        <v>75</v>
      </c>
      <c r="D10" s="9">
        <v>25</v>
      </c>
      <c r="E10" s="9">
        <f t="shared" si="0"/>
        <v>123</v>
      </c>
      <c r="F10" s="11">
        <f>E10/$E$55</f>
        <v>2.3699421965317918E-2</v>
      </c>
    </row>
    <row r="11" spans="1:6">
      <c r="A11" s="8" t="s">
        <v>52</v>
      </c>
      <c r="B11" s="9">
        <v>16</v>
      </c>
      <c r="C11" s="9">
        <v>58</v>
      </c>
      <c r="D11" s="9">
        <v>37</v>
      </c>
      <c r="E11" s="9">
        <f t="shared" si="0"/>
        <v>111</v>
      </c>
      <c r="F11" s="11">
        <f>E11/$E$55</f>
        <v>2.1387283236994219E-2</v>
      </c>
    </row>
    <row r="12" spans="1:6">
      <c r="A12" s="8" t="s">
        <v>54</v>
      </c>
      <c r="B12" s="9">
        <v>4</v>
      </c>
      <c r="C12" s="9">
        <v>30</v>
      </c>
      <c r="D12" s="9">
        <v>46</v>
      </c>
      <c r="E12" s="9">
        <f t="shared" si="0"/>
        <v>80</v>
      </c>
      <c r="F12" s="11">
        <f>E12/$E$55</f>
        <v>1.5414258188824663E-2</v>
      </c>
    </row>
    <row r="13" spans="1:6">
      <c r="A13" s="8" t="s">
        <v>56</v>
      </c>
      <c r="B13" s="9">
        <v>15</v>
      </c>
      <c r="C13" s="9">
        <v>34</v>
      </c>
      <c r="D13" s="9">
        <v>19</v>
      </c>
      <c r="E13" s="9">
        <f t="shared" ref="E13" si="1">SUM(B13:D13)</f>
        <v>68</v>
      </c>
      <c r="F13" s="11">
        <f t="shared" ref="F13" si="2">E13/$E$55</f>
        <v>1.3102119460500963E-2</v>
      </c>
    </row>
    <row r="14" spans="1:6">
      <c r="A14" s="8" t="s">
        <v>58</v>
      </c>
      <c r="B14" s="9">
        <v>20</v>
      </c>
      <c r="C14" s="9">
        <v>22</v>
      </c>
      <c r="D14" s="9">
        <v>20</v>
      </c>
      <c r="E14" s="9">
        <f t="shared" ref="E14:E19" si="3">SUM(B14:D14)</f>
        <v>62</v>
      </c>
      <c r="F14" s="11">
        <f>E14/$E$55</f>
        <v>1.1946050096339113E-2</v>
      </c>
    </row>
    <row r="15" spans="1:6">
      <c r="A15" s="8" t="s">
        <v>59</v>
      </c>
      <c r="B15" s="9">
        <v>6</v>
      </c>
      <c r="C15" s="9">
        <v>17</v>
      </c>
      <c r="D15" s="9">
        <v>26</v>
      </c>
      <c r="E15" s="9">
        <f t="shared" si="3"/>
        <v>49</v>
      </c>
      <c r="F15" s="11">
        <f>E15/$E$55</f>
        <v>9.4412331406551059E-3</v>
      </c>
    </row>
    <row r="16" spans="1:6">
      <c r="A16" s="8" t="s">
        <v>61</v>
      </c>
      <c r="B16" s="9">
        <v>6</v>
      </c>
      <c r="C16" s="9">
        <v>26</v>
      </c>
      <c r="D16" s="9">
        <v>13</v>
      </c>
      <c r="E16" s="9">
        <f t="shared" si="3"/>
        <v>45</v>
      </c>
      <c r="F16" s="11">
        <f t="shared" ref="F16" si="4">E16/$E$55</f>
        <v>8.670520231213872E-3</v>
      </c>
    </row>
    <row r="17" spans="1:6" ht="14.25" customHeight="1">
      <c r="A17" s="8" t="s">
        <v>62</v>
      </c>
      <c r="B17" s="9">
        <v>12</v>
      </c>
      <c r="C17" s="9">
        <v>21</v>
      </c>
      <c r="D17" s="9">
        <v>5</v>
      </c>
      <c r="E17" s="9">
        <f t="shared" si="3"/>
        <v>38</v>
      </c>
      <c r="F17" s="11">
        <f t="shared" ref="F17:F18" si="5">E17/$E$55</f>
        <v>7.3217726396917152E-3</v>
      </c>
    </row>
    <row r="18" spans="1:6">
      <c r="A18" s="8" t="s">
        <v>113</v>
      </c>
      <c r="B18" s="9">
        <v>1</v>
      </c>
      <c r="C18" s="9">
        <v>20</v>
      </c>
      <c r="D18" s="9">
        <v>13</v>
      </c>
      <c r="E18" s="9">
        <f t="shared" si="3"/>
        <v>34</v>
      </c>
      <c r="F18" s="11">
        <f t="shared" si="5"/>
        <v>6.5510597302504813E-3</v>
      </c>
    </row>
    <row r="19" spans="1:6">
      <c r="A19" s="8" t="s">
        <v>114</v>
      </c>
      <c r="B19" s="9">
        <v>9</v>
      </c>
      <c r="C19" s="9">
        <v>20</v>
      </c>
      <c r="D19" s="9">
        <v>5</v>
      </c>
      <c r="E19" s="9">
        <f t="shared" si="3"/>
        <v>34</v>
      </c>
      <c r="F19" s="11">
        <f t="shared" ref="F19:F54" si="6">E19/$E$55</f>
        <v>6.5510597302504813E-3</v>
      </c>
    </row>
    <row r="20" spans="1:6">
      <c r="A20" s="8" t="s">
        <v>116</v>
      </c>
      <c r="B20" s="9">
        <v>3</v>
      </c>
      <c r="C20" s="9">
        <v>17</v>
      </c>
      <c r="D20" s="9">
        <v>10</v>
      </c>
      <c r="E20" s="9">
        <f t="shared" si="0"/>
        <v>30</v>
      </c>
      <c r="F20" s="11">
        <f t="shared" si="6"/>
        <v>5.7803468208092483E-3</v>
      </c>
    </row>
    <row r="21" spans="1:6">
      <c r="A21" s="8" t="s">
        <v>115</v>
      </c>
      <c r="B21" s="9">
        <v>3</v>
      </c>
      <c r="C21" s="9">
        <v>12</v>
      </c>
      <c r="D21" s="9">
        <v>10</v>
      </c>
      <c r="E21" s="9">
        <f>SUM(B21:D21)</f>
        <v>25</v>
      </c>
      <c r="F21" s="11">
        <f t="shared" si="6"/>
        <v>4.8169556840077067E-3</v>
      </c>
    </row>
    <row r="22" spans="1:6">
      <c r="A22" s="8" t="s">
        <v>118</v>
      </c>
      <c r="B22" s="9">
        <v>6</v>
      </c>
      <c r="C22" s="9">
        <v>11</v>
      </c>
      <c r="D22" s="9">
        <v>5</v>
      </c>
      <c r="E22" s="9">
        <f>SUM(B22:D22)</f>
        <v>22</v>
      </c>
      <c r="F22" s="11">
        <f t="shared" si="6"/>
        <v>4.2389210019267822E-3</v>
      </c>
    </row>
    <row r="23" spans="1:6">
      <c r="A23" s="8" t="s">
        <v>117</v>
      </c>
      <c r="B23" s="9">
        <v>3</v>
      </c>
      <c r="C23" s="9">
        <v>10</v>
      </c>
      <c r="D23" s="9">
        <v>8</v>
      </c>
      <c r="E23" s="9">
        <f>SUM(B23:D23)</f>
        <v>21</v>
      </c>
      <c r="F23" s="11">
        <f t="shared" si="6"/>
        <v>4.0462427745664737E-3</v>
      </c>
    </row>
    <row r="24" spans="1:6">
      <c r="A24" s="8" t="s">
        <v>119</v>
      </c>
      <c r="B24" s="9">
        <v>2</v>
      </c>
      <c r="C24" s="9">
        <v>5</v>
      </c>
      <c r="D24" s="9">
        <v>9</v>
      </c>
      <c r="E24" s="9">
        <f t="shared" ref="E24:E33" si="7">SUM(B24:D24)</f>
        <v>16</v>
      </c>
      <c r="F24" s="11">
        <f t="shared" si="6"/>
        <v>3.0828516377649326E-3</v>
      </c>
    </row>
    <row r="25" spans="1:6">
      <c r="A25" s="8" t="s">
        <v>121</v>
      </c>
      <c r="B25" s="9">
        <v>7</v>
      </c>
      <c r="C25" s="9">
        <v>5</v>
      </c>
      <c r="D25" s="9">
        <v>3</v>
      </c>
      <c r="E25" s="9">
        <f>SUM(B25:D25)</f>
        <v>15</v>
      </c>
      <c r="F25" s="11">
        <f t="shared" si="6"/>
        <v>2.8901734104046241E-3</v>
      </c>
    </row>
    <row r="26" spans="1:6">
      <c r="A26" s="8" t="s">
        <v>120</v>
      </c>
      <c r="B26" s="9">
        <v>3</v>
      </c>
      <c r="C26" s="9">
        <v>7</v>
      </c>
      <c r="D26" s="9">
        <v>4</v>
      </c>
      <c r="E26" s="9">
        <f>SUM(B26:D26)</f>
        <v>14</v>
      </c>
      <c r="F26" s="11">
        <f t="shared" si="6"/>
        <v>2.6974951830443161E-3</v>
      </c>
    </row>
    <row r="27" spans="1:6">
      <c r="A27" s="8" t="s">
        <v>122</v>
      </c>
      <c r="B27" s="9">
        <v>4</v>
      </c>
      <c r="C27" s="9">
        <v>2</v>
      </c>
      <c r="D27" s="9">
        <v>7</v>
      </c>
      <c r="E27" s="9">
        <f t="shared" si="7"/>
        <v>13</v>
      </c>
      <c r="F27" s="11">
        <f t="shared" si="6"/>
        <v>2.5048169556840076E-3</v>
      </c>
    </row>
    <row r="28" spans="1:6">
      <c r="A28" s="8" t="s">
        <v>123</v>
      </c>
      <c r="B28" s="9">
        <v>2</v>
      </c>
      <c r="C28" s="9">
        <v>3</v>
      </c>
      <c r="D28" s="9">
        <v>6</v>
      </c>
      <c r="E28" s="9">
        <f>SUM(B28:D28)</f>
        <v>11</v>
      </c>
      <c r="F28" s="11">
        <f t="shared" si="6"/>
        <v>2.1194605009633911E-3</v>
      </c>
    </row>
    <row r="29" spans="1:6">
      <c r="A29" s="8" t="s">
        <v>124</v>
      </c>
      <c r="B29" s="9"/>
      <c r="C29" s="9">
        <v>7</v>
      </c>
      <c r="D29" s="9">
        <v>1</v>
      </c>
      <c r="E29" s="9">
        <f t="shared" si="7"/>
        <v>8</v>
      </c>
      <c r="F29" s="11">
        <f t="shared" si="6"/>
        <v>1.5414258188824663E-3</v>
      </c>
    </row>
    <row r="30" spans="1:6">
      <c r="A30" s="8" t="s">
        <v>125</v>
      </c>
      <c r="B30" s="9">
        <v>3</v>
      </c>
      <c r="C30" s="9">
        <v>2</v>
      </c>
      <c r="D30" s="9">
        <v>1</v>
      </c>
      <c r="E30" s="9">
        <f t="shared" si="7"/>
        <v>6</v>
      </c>
      <c r="F30" s="11">
        <f t="shared" si="6"/>
        <v>1.1560693641618498E-3</v>
      </c>
    </row>
    <row r="31" spans="1:6">
      <c r="A31" s="8" t="s">
        <v>127</v>
      </c>
      <c r="B31" s="9">
        <v>1</v>
      </c>
      <c r="C31" s="9">
        <v>4</v>
      </c>
      <c r="D31" s="9">
        <v>1</v>
      </c>
      <c r="E31" s="9">
        <f t="shared" si="7"/>
        <v>6</v>
      </c>
      <c r="F31" s="11">
        <f t="shared" si="6"/>
        <v>1.1560693641618498E-3</v>
      </c>
    </row>
    <row r="32" spans="1:6">
      <c r="A32" s="8" t="s">
        <v>126</v>
      </c>
      <c r="B32" s="9">
        <v>2</v>
      </c>
      <c r="C32" s="9">
        <v>3</v>
      </c>
      <c r="D32" s="9">
        <v>1</v>
      </c>
      <c r="E32" s="9">
        <f>SUM(B32:D32)</f>
        <v>6</v>
      </c>
      <c r="F32" s="11">
        <f t="shared" si="6"/>
        <v>1.1560693641618498E-3</v>
      </c>
    </row>
    <row r="33" spans="1:6">
      <c r="A33" s="8" t="s">
        <v>129</v>
      </c>
      <c r="B33" s="9"/>
      <c r="C33" s="9">
        <v>4</v>
      </c>
      <c r="D33" s="9"/>
      <c r="E33" s="9">
        <f t="shared" si="7"/>
        <v>4</v>
      </c>
      <c r="F33" s="11">
        <f t="shared" si="6"/>
        <v>7.7071290944123315E-4</v>
      </c>
    </row>
    <row r="34" spans="1:6">
      <c r="A34" s="8" t="s">
        <v>142</v>
      </c>
      <c r="B34" s="9"/>
      <c r="C34" s="9">
        <v>3</v>
      </c>
      <c r="D34" s="9"/>
      <c r="E34" s="9">
        <f>SUM(B34:D34)</f>
        <v>3</v>
      </c>
      <c r="F34" s="11">
        <f t="shared" si="6"/>
        <v>5.7803468208092489E-4</v>
      </c>
    </row>
    <row r="35" spans="1:6">
      <c r="A35" s="8" t="s">
        <v>135</v>
      </c>
      <c r="B35" s="9">
        <v>1</v>
      </c>
      <c r="C35" s="9">
        <v>2</v>
      </c>
      <c r="D35" s="9"/>
      <c r="E35" s="9">
        <f>SUM(B35:D35)</f>
        <v>3</v>
      </c>
      <c r="F35" s="11">
        <f t="shared" si="6"/>
        <v>5.7803468208092489E-4</v>
      </c>
    </row>
    <row r="36" spans="1:6">
      <c r="A36" s="8" t="s">
        <v>149</v>
      </c>
      <c r="B36" s="9"/>
      <c r="C36" s="9">
        <v>3</v>
      </c>
      <c r="D36" s="9"/>
      <c r="E36" s="9">
        <f>SUM(B36:D36)</f>
        <v>3</v>
      </c>
      <c r="F36" s="11">
        <f t="shared" si="6"/>
        <v>5.7803468208092489E-4</v>
      </c>
    </row>
    <row r="37" spans="1:6">
      <c r="A37" s="8" t="s">
        <v>130</v>
      </c>
      <c r="B37" s="9">
        <v>1</v>
      </c>
      <c r="C37" s="9">
        <v>2</v>
      </c>
      <c r="D37" s="9"/>
      <c r="E37" s="9">
        <f>SUM(B37:D37)</f>
        <v>3</v>
      </c>
      <c r="F37" s="11">
        <f t="shared" si="6"/>
        <v>5.7803468208092489E-4</v>
      </c>
    </row>
    <row r="38" spans="1:6">
      <c r="A38" s="8" t="s">
        <v>133</v>
      </c>
      <c r="B38" s="9">
        <v>2</v>
      </c>
      <c r="C38" s="9"/>
      <c r="D38" s="9">
        <v>1</v>
      </c>
      <c r="E38" s="9">
        <f t="shared" si="0"/>
        <v>3</v>
      </c>
      <c r="F38" s="11">
        <f t="shared" si="6"/>
        <v>5.7803468208092489E-4</v>
      </c>
    </row>
    <row r="39" spans="1:6">
      <c r="A39" s="8" t="s">
        <v>128</v>
      </c>
      <c r="B39" s="9"/>
      <c r="C39" s="9">
        <v>2</v>
      </c>
      <c r="D39" s="9"/>
      <c r="E39" s="9">
        <f>SUM(B39:D39)</f>
        <v>2</v>
      </c>
      <c r="F39" s="11">
        <f t="shared" si="6"/>
        <v>3.8535645472061658E-4</v>
      </c>
    </row>
    <row r="40" spans="1:6">
      <c r="A40" s="8" t="s">
        <v>132</v>
      </c>
      <c r="B40" s="9"/>
      <c r="C40" s="9">
        <v>2</v>
      </c>
      <c r="D40" s="9"/>
      <c r="E40" s="9">
        <f>SUM(B40:D40)</f>
        <v>2</v>
      </c>
      <c r="F40" s="11">
        <f t="shared" si="6"/>
        <v>3.8535645472061658E-4</v>
      </c>
    </row>
    <row r="41" spans="1:6">
      <c r="A41" s="8" t="s">
        <v>136</v>
      </c>
      <c r="B41" s="9"/>
      <c r="C41" s="9">
        <v>2</v>
      </c>
      <c r="D41" s="9"/>
      <c r="E41" s="9">
        <f>SUM(B41:D41)</f>
        <v>2</v>
      </c>
      <c r="F41" s="11">
        <f t="shared" si="6"/>
        <v>3.8535645472061658E-4</v>
      </c>
    </row>
    <row r="42" spans="1:6">
      <c r="A42" s="8" t="s">
        <v>134</v>
      </c>
      <c r="B42" s="9">
        <v>1</v>
      </c>
      <c r="C42" s="9">
        <v>1</v>
      </c>
      <c r="D42" s="9"/>
      <c r="E42" s="9">
        <f t="shared" si="0"/>
        <v>2</v>
      </c>
      <c r="F42" s="11">
        <f t="shared" si="6"/>
        <v>3.8535645472061658E-4</v>
      </c>
    </row>
    <row r="43" spans="1:6">
      <c r="A43" s="8" t="s">
        <v>131</v>
      </c>
      <c r="B43" s="9"/>
      <c r="C43" s="9"/>
      <c r="D43" s="9">
        <v>2</v>
      </c>
      <c r="E43" s="9">
        <f t="shared" si="0"/>
        <v>2</v>
      </c>
      <c r="F43" s="11">
        <f t="shared" si="6"/>
        <v>3.8535645472061658E-4</v>
      </c>
    </row>
    <row r="44" spans="1:6">
      <c r="A44" s="8" t="s">
        <v>137</v>
      </c>
      <c r="B44" s="9"/>
      <c r="C44" s="9">
        <v>1</v>
      </c>
      <c r="D44" s="9"/>
      <c r="E44" s="9">
        <f t="shared" si="0"/>
        <v>1</v>
      </c>
      <c r="F44" s="11">
        <f t="shared" si="6"/>
        <v>1.9267822736030829E-4</v>
      </c>
    </row>
    <row r="45" spans="1:6">
      <c r="A45" s="8" t="s">
        <v>141</v>
      </c>
      <c r="B45" s="9"/>
      <c r="C45" s="9">
        <v>1</v>
      </c>
      <c r="D45" s="9"/>
      <c r="E45" s="9">
        <f t="shared" si="0"/>
        <v>1</v>
      </c>
      <c r="F45" s="11">
        <f t="shared" si="6"/>
        <v>1.9267822736030829E-4</v>
      </c>
    </row>
    <row r="46" spans="1:6">
      <c r="A46" s="8" t="s">
        <v>150</v>
      </c>
      <c r="B46" s="9">
        <v>1</v>
      </c>
      <c r="C46" s="9"/>
      <c r="D46" s="9"/>
      <c r="E46" s="9">
        <f t="shared" si="0"/>
        <v>1</v>
      </c>
      <c r="F46" s="11">
        <f t="shared" si="6"/>
        <v>1.9267822736030829E-4</v>
      </c>
    </row>
    <row r="47" spans="1:6">
      <c r="A47" s="8" t="s">
        <v>139</v>
      </c>
      <c r="B47" s="9"/>
      <c r="C47" s="9">
        <v>1</v>
      </c>
      <c r="D47" s="9"/>
      <c r="E47" s="9">
        <f t="shared" si="0"/>
        <v>1</v>
      </c>
      <c r="F47" s="11">
        <f t="shared" si="6"/>
        <v>1.9267822736030829E-4</v>
      </c>
    </row>
    <row r="48" spans="1:6">
      <c r="A48" s="8" t="s">
        <v>147</v>
      </c>
      <c r="B48" s="9"/>
      <c r="C48" s="9"/>
      <c r="D48" s="9">
        <v>1</v>
      </c>
      <c r="E48" s="9">
        <f t="shared" si="0"/>
        <v>1</v>
      </c>
      <c r="F48" s="11">
        <f t="shared" si="6"/>
        <v>1.9267822736030829E-4</v>
      </c>
    </row>
    <row r="49" spans="1:6">
      <c r="A49" s="8" t="s">
        <v>138</v>
      </c>
      <c r="B49" s="9"/>
      <c r="C49" s="9">
        <v>1</v>
      </c>
      <c r="D49" s="9"/>
      <c r="E49" s="9">
        <f t="shared" si="0"/>
        <v>1</v>
      </c>
      <c r="F49" s="11">
        <f t="shared" si="6"/>
        <v>1.9267822736030829E-4</v>
      </c>
    </row>
    <row r="50" spans="1:6">
      <c r="A50" s="8" t="s">
        <v>146</v>
      </c>
      <c r="B50" s="9">
        <v>1</v>
      </c>
      <c r="C50" s="9"/>
      <c r="D50" s="9"/>
      <c r="E50" s="9">
        <f t="shared" si="0"/>
        <v>1</v>
      </c>
      <c r="F50" s="11">
        <f t="shared" si="6"/>
        <v>1.9267822736030829E-4</v>
      </c>
    </row>
    <row r="51" spans="1:6">
      <c r="A51" s="8" t="s">
        <v>145</v>
      </c>
      <c r="B51" s="9"/>
      <c r="C51" s="9"/>
      <c r="D51" s="9">
        <v>1</v>
      </c>
      <c r="E51" s="9">
        <f t="shared" si="0"/>
        <v>1</v>
      </c>
      <c r="F51" s="11">
        <f t="shared" si="6"/>
        <v>1.9267822736030829E-4</v>
      </c>
    </row>
    <row r="52" spans="1:6">
      <c r="A52" s="8" t="s">
        <v>144</v>
      </c>
      <c r="B52" s="9"/>
      <c r="C52" s="9">
        <v>1</v>
      </c>
      <c r="D52" s="9"/>
      <c r="E52" s="9">
        <f t="shared" si="0"/>
        <v>1</v>
      </c>
      <c r="F52" s="11">
        <f t="shared" si="6"/>
        <v>1.9267822736030829E-4</v>
      </c>
    </row>
    <row r="53" spans="1:6">
      <c r="A53" s="8" t="s">
        <v>143</v>
      </c>
      <c r="B53" s="9"/>
      <c r="C53" s="9"/>
      <c r="D53" s="9">
        <v>1</v>
      </c>
      <c r="E53" s="9">
        <f t="shared" si="0"/>
        <v>1</v>
      </c>
      <c r="F53" s="11">
        <f t="shared" si="6"/>
        <v>1.9267822736030829E-4</v>
      </c>
    </row>
    <row r="54" spans="1:6">
      <c r="A54" s="8" t="s">
        <v>140</v>
      </c>
      <c r="B54" s="9">
        <v>1</v>
      </c>
      <c r="C54" s="9"/>
      <c r="D54" s="9"/>
      <c r="E54" s="9">
        <f t="shared" si="0"/>
        <v>1</v>
      </c>
      <c r="F54" s="11">
        <f t="shared" si="6"/>
        <v>1.9267822736030829E-4</v>
      </c>
    </row>
    <row r="55" spans="1:6">
      <c r="A55" s="12" t="s">
        <v>18</v>
      </c>
      <c r="B55" s="13">
        <f>SUM(B8:B54)</f>
        <v>833</v>
      </c>
      <c r="C55" s="13">
        <f>SUM(C8:C54)</f>
        <v>3030</v>
      </c>
      <c r="D55" s="13">
        <f>SUM(D8:D54)</f>
        <v>1327</v>
      </c>
      <c r="E55" s="13">
        <f>SUM(E8:E54)</f>
        <v>5190</v>
      </c>
      <c r="F55" s="15">
        <f>SUM(F8:F54)</f>
        <v>1.0000000000000009</v>
      </c>
    </row>
    <row r="56" spans="1:6" s="17" customFormat="1">
      <c r="B56" s="20"/>
      <c r="C56" s="20"/>
      <c r="D56" s="20"/>
      <c r="E56" s="20"/>
    </row>
    <row r="57" spans="1:6">
      <c r="A57" s="16" t="s">
        <v>12</v>
      </c>
      <c r="B57" s="21"/>
      <c r="C57" s="21"/>
      <c r="D57" s="21"/>
      <c r="E57" s="21"/>
    </row>
    <row r="58" spans="1:6">
      <c r="A58" s="18" t="s">
        <v>154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2021-07-16T20:03:00Z</dcterms:modified>
</cp:coreProperties>
</file>