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B52" i="8" l="1"/>
  <c r="C52" i="8"/>
  <c r="D52" i="8"/>
  <c r="E52" i="8"/>
  <c r="F52" i="8"/>
  <c r="G52" i="8"/>
  <c r="E15" i="9" l="1"/>
  <c r="E14" i="9"/>
  <c r="B52" i="9"/>
  <c r="C52" i="9"/>
  <c r="D52" i="9"/>
  <c r="L16" i="8"/>
  <c r="K16" i="8"/>
  <c r="H16" i="8"/>
  <c r="L15" i="8"/>
  <c r="K15" i="8"/>
  <c r="M15" i="8" s="1"/>
  <c r="H15" i="8"/>
  <c r="M16" i="8" l="1"/>
  <c r="E33" i="9"/>
  <c r="L18" i="8"/>
  <c r="K18" i="8"/>
  <c r="H18" i="8"/>
  <c r="E17" i="9"/>
  <c r="E18" i="9"/>
  <c r="L28" i="8"/>
  <c r="K28" i="8"/>
  <c r="H28" i="8"/>
  <c r="E13" i="9"/>
  <c r="L43" i="8"/>
  <c r="K43" i="8"/>
  <c r="H43" i="8"/>
  <c r="E21" i="9"/>
  <c r="L29" i="8"/>
  <c r="K29" i="8"/>
  <c r="H29" i="8"/>
  <c r="E24" i="9"/>
  <c r="L22" i="8"/>
  <c r="K22" i="8"/>
  <c r="H22" i="8"/>
  <c r="E19" i="9"/>
  <c r="L17" i="8"/>
  <c r="K17" i="8"/>
  <c r="H17" i="8"/>
  <c r="E22" i="9"/>
  <c r="L26" i="8"/>
  <c r="K26" i="8"/>
  <c r="H26" i="8"/>
  <c r="E28" i="9"/>
  <c r="L34" i="8"/>
  <c r="K34" i="8"/>
  <c r="H34" i="8"/>
  <c r="L20" i="8"/>
  <c r="K20" i="8"/>
  <c r="H20" i="8"/>
  <c r="E37" i="9"/>
  <c r="E36" i="9"/>
  <c r="L33" i="8"/>
  <c r="K33" i="8"/>
  <c r="H33" i="8"/>
  <c r="E31" i="9"/>
  <c r="E30" i="9"/>
  <c r="L13" i="8"/>
  <c r="K13" i="8"/>
  <c r="H13" i="8"/>
  <c r="E35" i="9"/>
  <c r="E29" i="9"/>
  <c r="E27" i="9"/>
  <c r="E26" i="9"/>
  <c r="E25" i="9"/>
  <c r="E23" i="9"/>
  <c r="E20" i="9"/>
  <c r="L30" i="8"/>
  <c r="K30" i="8"/>
  <c r="H30" i="8"/>
  <c r="L27" i="8"/>
  <c r="K27" i="8"/>
  <c r="H27" i="8"/>
  <c r="L25" i="8"/>
  <c r="K25" i="8"/>
  <c r="H25" i="8"/>
  <c r="L24" i="8"/>
  <c r="K24" i="8"/>
  <c r="H24" i="8"/>
  <c r="L23" i="8"/>
  <c r="K23" i="8"/>
  <c r="H23" i="8"/>
  <c r="E32" i="9"/>
  <c r="L14" i="8"/>
  <c r="K14" i="8"/>
  <c r="H14" i="8"/>
  <c r="L36" i="8"/>
  <c r="K36" i="8"/>
  <c r="H36" i="8"/>
  <c r="E9" i="9"/>
  <c r="E10" i="9"/>
  <c r="E11" i="9"/>
  <c r="E12" i="9"/>
  <c r="E16" i="9"/>
  <c r="E34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L31" i="8"/>
  <c r="K31" i="8"/>
  <c r="L21" i="8"/>
  <c r="K21" i="8"/>
  <c r="L19" i="8"/>
  <c r="K19" i="8"/>
  <c r="H31" i="8"/>
  <c r="H21" i="8"/>
  <c r="H19" i="8"/>
  <c r="E8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5" i="8"/>
  <c r="K35" i="8"/>
  <c r="H35" i="8"/>
  <c r="L32" i="8"/>
  <c r="K32" i="8"/>
  <c r="H32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2" i="8" l="1"/>
  <c r="L52" i="8"/>
  <c r="H52" i="8"/>
  <c r="M24" i="8"/>
  <c r="M18" i="8"/>
  <c r="M39" i="8"/>
  <c r="M48" i="8"/>
  <c r="M14" i="8"/>
  <c r="M49" i="8"/>
  <c r="M36" i="8"/>
  <c r="M27" i="8"/>
  <c r="M28" i="8"/>
  <c r="M26" i="8"/>
  <c r="M8" i="8"/>
  <c r="M51" i="8"/>
  <c r="M37" i="8"/>
  <c r="M41" i="8"/>
  <c r="M23" i="8"/>
  <c r="M13" i="8"/>
  <c r="M46" i="8"/>
  <c r="M50" i="8"/>
  <c r="M34" i="8"/>
  <c r="M35" i="8"/>
  <c r="M40" i="8"/>
  <c r="M9" i="8"/>
  <c r="M32" i="8"/>
  <c r="M42" i="8"/>
  <c r="M47" i="8"/>
  <c r="M21" i="8"/>
  <c r="M12" i="8"/>
  <c r="M17" i="8"/>
  <c r="M31" i="8"/>
  <c r="M33" i="8"/>
  <c r="M22" i="8"/>
  <c r="E52" i="9"/>
  <c r="F15" i="9" s="1"/>
  <c r="M11" i="8"/>
  <c r="M38" i="8"/>
  <c r="M44" i="8"/>
  <c r="M25" i="8"/>
  <c r="M30" i="8"/>
  <c r="M20" i="8"/>
  <c r="I16" i="8"/>
  <c r="M29" i="8"/>
  <c r="M43" i="8"/>
  <c r="M19" i="8"/>
  <c r="M45" i="8"/>
  <c r="M10" i="8"/>
  <c r="M52" i="8" l="1"/>
  <c r="N16" i="8" s="1"/>
  <c r="F19" i="9"/>
  <c r="F38" i="9"/>
  <c r="F10" i="9"/>
  <c r="F22" i="9"/>
  <c r="F14" i="9"/>
  <c r="F37" i="9"/>
  <c r="F20" i="9"/>
  <c r="F43" i="9"/>
  <c r="F40" i="9"/>
  <c r="F25" i="9"/>
  <c r="I41" i="8"/>
  <c r="I15" i="8"/>
  <c r="I8" i="8"/>
  <c r="I48" i="8"/>
  <c r="I24" i="8"/>
  <c r="I33" i="8"/>
  <c r="I38" i="8"/>
  <c r="I28" i="8"/>
  <c r="I36" i="8"/>
  <c r="I23" i="8"/>
  <c r="I32" i="8"/>
  <c r="I35" i="8"/>
  <c r="I34" i="8"/>
  <c r="I27" i="8"/>
  <c r="I46" i="8"/>
  <c r="I18" i="8"/>
  <c r="I19" i="8"/>
  <c r="I49" i="8"/>
  <c r="I42" i="8"/>
  <c r="I25" i="8"/>
  <c r="I26" i="8"/>
  <c r="F17" i="9"/>
  <c r="F44" i="9"/>
  <c r="F26" i="9"/>
  <c r="F27" i="9"/>
  <c r="F11" i="9"/>
  <c r="F41" i="9"/>
  <c r="F48" i="9"/>
  <c r="F23" i="9"/>
  <c r="F13" i="9"/>
  <c r="F18" i="9"/>
  <c r="F21" i="9"/>
  <c r="F29" i="9"/>
  <c r="F42" i="9"/>
  <c r="F28" i="9"/>
  <c r="F46" i="9"/>
  <c r="F24" i="9"/>
  <c r="F47" i="9"/>
  <c r="F9" i="9"/>
  <c r="F49" i="9"/>
  <c r="F35" i="9"/>
  <c r="F34" i="9"/>
  <c r="F36" i="9"/>
  <c r="F50" i="9"/>
  <c r="F8" i="9"/>
  <c r="F30" i="9"/>
  <c r="F32" i="9"/>
  <c r="F51" i="9"/>
  <c r="F33" i="9"/>
  <c r="F16" i="9"/>
  <c r="F12" i="9"/>
  <c r="F39" i="9"/>
  <c r="F45" i="9"/>
  <c r="F31" i="9"/>
  <c r="I21" i="8"/>
  <c r="I45" i="8"/>
  <c r="I43" i="8"/>
  <c r="I39" i="8"/>
  <c r="I30" i="8"/>
  <c r="I13" i="8"/>
  <c r="I40" i="8"/>
  <c r="I11" i="8"/>
  <c r="I10" i="8"/>
  <c r="I31" i="8"/>
  <c r="I12" i="8"/>
  <c r="I51" i="8"/>
  <c r="I14" i="8"/>
  <c r="I44" i="8"/>
  <c r="I50" i="8"/>
  <c r="I20" i="8"/>
  <c r="I9" i="8"/>
  <c r="I37" i="8"/>
  <c r="I29" i="8"/>
  <c r="I17" i="8"/>
  <c r="I47" i="8"/>
  <c r="I22" i="8"/>
  <c r="I52" i="8" l="1"/>
  <c r="N10" i="8"/>
  <c r="N15" i="8"/>
  <c r="F52" i="9"/>
  <c r="N51" i="8"/>
  <c r="N28" i="8"/>
  <c r="N8" i="8"/>
  <c r="N26" i="8"/>
  <c r="N24" i="8"/>
  <c r="N46" i="8"/>
  <c r="N14" i="8"/>
  <c r="N34" i="8"/>
  <c r="N25" i="8"/>
  <c r="N31" i="8"/>
  <c r="N43" i="8"/>
  <c r="N44" i="8"/>
  <c r="N37" i="8"/>
  <c r="N18" i="8"/>
  <c r="N33" i="8"/>
  <c r="N30" i="8"/>
  <c r="N20" i="8"/>
  <c r="N41" i="8"/>
  <c r="N17" i="8"/>
  <c r="N21" i="8"/>
  <c r="N29" i="8"/>
  <c r="N47" i="8"/>
  <c r="N48" i="8"/>
  <c r="N38" i="8"/>
  <c r="N35" i="8"/>
  <c r="N13" i="8"/>
  <c r="N12" i="8"/>
  <c r="N36" i="8"/>
  <c r="N50" i="8"/>
  <c r="N22" i="8"/>
  <c r="N32" i="8"/>
  <c r="N49" i="8"/>
  <c r="N19" i="8"/>
  <c r="N45" i="8"/>
  <c r="N27" i="8"/>
  <c r="N11" i="8"/>
  <c r="N9" i="8"/>
  <c r="N23" i="8"/>
  <c r="N39" i="8"/>
  <c r="N42" i="8"/>
  <c r="N40" i="8"/>
  <c r="N52" i="8" l="1"/>
</calcChain>
</file>

<file path=xl/sharedStrings.xml><?xml version="1.0" encoding="utf-8"?>
<sst xmlns="http://schemas.openxmlformats.org/spreadsheetml/2006/main" count="276" uniqueCount="155">
  <si>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</si>
  <si>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</si>
  <si>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</si>
  <si>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</si>
  <si>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</si>
  <si>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</si>
  <si>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</si>
  <si>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</si>
  <si>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</si>
  <si>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</si>
  <si>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</si>
  <si>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</si>
  <si>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</si>
  <si>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</si>
  <si>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</si>
  <si>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</si>
  <si>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</si>
  <si>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</si>
  <si>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</si>
  <si>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</si>
  <si>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</si>
  <si>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</si>
  <si>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</si>
  <si>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</si>
  <si>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</si>
  <si>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</si>
  <si>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</si>
  <si>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</si>
  <si>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</si>
  <si>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</si>
  <si>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</si>
  <si>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</si>
  <si>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</si>
  <si>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</si>
  <si>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</si>
  <si>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</si>
  <si>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</si>
  <si>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</si>
  <si>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</si>
  <si>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</si>
  <si>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</si>
  <si>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</si>
  <si>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</si>
  <si>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</si>
  <si>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</si>
  <si>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</si>
  <si>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</si>
  <si>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</si>
  <si>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</si>
  <si>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</si>
  <si>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</si>
  <si>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</si>
  <si>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</si>
  <si>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</si>
  <si>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</si>
  <si>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</si>
  <si>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</si>
  <si>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</si>
  <si>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</si>
  <si>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</si>
  <si>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</si>
  <si>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</si>
  <si>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OUTROS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</si>
  <si>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</si>
  <si>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</si>
  <si>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</si>
  <si>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</si>
  <si>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</si>
  <si>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</si>
  <si>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</si>
  <si>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</si>
  <si>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</si>
  <si>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</si>
  <si>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</si>
  <si>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</si>
  <si>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</si>
  <si>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</si>
  <si>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</si>
  <si>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</si>
  <si>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</si>
  <si>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</si>
  <si>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</si>
  <si>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</si>
  <si>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</si>
  <si>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</si>
  <si>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</si>
  <si>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</si>
  <si>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</si>
  <si>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</si>
  <si>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</si>
  <si>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</si>
  <si>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</si>
  <si>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</si>
  <si>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</si>
  <si>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</si>
  <si>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</si>
  <si>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</si>
  <si>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</si>
  <si>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</si>
  <si>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</si>
  <si>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</si>
  <si>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</si>
  <si>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</si>
  <si>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</si>
  <si>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</si>
  <si>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</si>
  <si>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</si>
  <si>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</si>
  <si>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</si>
  <si>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</si>
  <si>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</si>
  <si>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</si>
  <si>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</si>
  <si>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</si>
  <si>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TOTAL (distribuidos em 49 municípios, incluindo a Capital)
 sendo que 13 centros de atendimento são gestão compartilhada.</t>
  </si>
  <si>
    <t>ROUBO QUALIFICADO TENTADO</t>
  </si>
  <si>
    <t>AMEAÇA</t>
  </si>
  <si>
    <t>RECEPTAÇÃO</t>
  </si>
  <si>
    <t>HOMICÍDIO DOLOSO QUALIFICADO TENTADO</t>
  </si>
  <si>
    <t>LESÃO CORPORAL DOLOSA</t>
  </si>
  <si>
    <t>PORTE DE ARMA DE FOGO</t>
  </si>
  <si>
    <t>HOMICÍDIO DOLOSO</t>
  </si>
  <si>
    <t>HOMICÍDIO SIMPLES TENTADO</t>
  </si>
  <si>
    <t>ROUBO SIMPLES TENTADO</t>
  </si>
  <si>
    <t>LESÃO CORPORAL LEVE</t>
  </si>
  <si>
    <t>HOMICÍDIO DOLOSO PRIVILEGIADO</t>
  </si>
  <si>
    <t>EXTORSÃO</t>
  </si>
  <si>
    <t>LATROCÍNIO - ROUBO QUALIFICADO PELO RESULTADO MORTE TENTADO</t>
  </si>
  <si>
    <t>DESCUMPRIMENTO DE MEDIDA JUDICIAL</t>
  </si>
  <si>
    <t>HOMICÍDIO DOLOSO TENTADO</t>
  </si>
  <si>
    <t>DANO</t>
  </si>
  <si>
    <t>FURTO QUALIFICADO TENTADO</t>
  </si>
  <si>
    <t>DESACATO</t>
  </si>
  <si>
    <t>DANO QUALIFICADO</t>
  </si>
  <si>
    <t>SEQUESTRO OU CARCERE PRIVADO</t>
  </si>
  <si>
    <t>ESTUPRO QUALIFICADO</t>
  </si>
  <si>
    <t>RECEPTAÇÃO QUALIFICADA</t>
  </si>
  <si>
    <t>LESÃO CORPORAL DOLOSA QUALIFICADA</t>
  </si>
  <si>
    <t>DESTRUIÇÃO, SUBTRAÇÃO OU OCULTAÇÃO DE CADÁVER</t>
  </si>
  <si>
    <t>CALÚNIA, DIFAMAÇÃO E INJÚRIA</t>
  </si>
  <si>
    <t>VIOLAÇÃO DE DOMICÍLIO</t>
  </si>
  <si>
    <t>FORMAÇÃO DE QUADRILHA OU BANDO</t>
  </si>
  <si>
    <t>EXTORSÃO MEDIANTE SEQÜESTRO</t>
  </si>
  <si>
    <t>SEQÜESTRO OU CÁRCERE PRIVADO QUALIFICADO</t>
  </si>
  <si>
    <t>ESTELIONATO E OUTRAS FRAUDES</t>
  </si>
  <si>
    <t>USO DE DOCUMENTOS FALSOS</t>
  </si>
  <si>
    <t>PORTE OU USO DE DROGAS</t>
  </si>
  <si>
    <t>INCÊNDIO</t>
  </si>
  <si>
    <t>HOMICÍDIO DOLOSO PRIVILEGIADO TENTADO</t>
  </si>
  <si>
    <t>ATOS INFRACIONAIS POR ARTIGO DO ECA - POSIÇÃO EM 04.06.2021</t>
  </si>
  <si>
    <t>POSIÇÃO:- CORTE AIO 04.06.2021</t>
  </si>
  <si>
    <t>ATOS INFRACIONAIS POR FAIXA ETÁRIA - POSIÇÃO EM 04.06.2021</t>
  </si>
  <si>
    <t>BOLETIM ESTATÍSTICO DIÁRIO DA FUNDAÇÃO CASA - POSIÇÃO 04/06/2021 - 10h15</t>
  </si>
  <si>
    <t>04.06.2021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</si>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</sst>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7" fillId="0" borderId="0"/>
    <xf numFmtId="0" fontId="5" fillId="0" borderId="0"/>
    <xf numFmtId="0" fontId="18" fillId="0" borderId="0"/>
    <xf numFmtId="0" fontId="19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>
      <alignment wrapText="1"/>
    </xf>
    <xf numFmtId="0" fontId="5" fillId="0" borderId="0">
      <alignment wrapText="1"/>
    </xf>
    <xf numFmtId="0" fontId="18" fillId="0" borderId="0"/>
    <xf numFmtId="0" fontId="17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0" fillId="0" borderId="0" xfId="3" applyFont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1" fillId="0" borderId="0" xfId="3" applyFont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center" vertical="center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1" fillId="0" borderId="3" xfId="20" applyNumberFormat="1" applyFont="1" applyBorder="1" applyAlignment="1" applyProtection="1">
      <alignment horizontal="center" vertical="center"/>
      <protection locked="0"/>
    </xf>
    <xf numFmtId="10" fontId="21" fillId="0" borderId="4" xfId="20" applyNumberFormat="1" applyFont="1" applyBorder="1" applyAlignment="1" applyProtection="1">
      <alignment horizontal="center" vertical="center"/>
      <protection locked="0"/>
    </xf>
    <xf numFmtId="10" fontId="16" fillId="0" borderId="3" xfId="20" applyNumberFormat="1" applyFont="1" applyFill="1" applyBorder="1" applyAlignment="1" applyProtection="1">
      <alignment horizontal="center" vertical="center"/>
      <protection locked="0"/>
    </xf>
    <xf numFmtId="10" fontId="16" fillId="0" borderId="4" xfId="20" applyNumberFormat="1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locked="0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locked="0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25" fillId="6" borderId="3" xfId="3" applyFont="1" applyFill="1" applyBorder="1" applyAlignment="1" applyProtection="1">
      <alignment horizontal="center" vertical="center"/>
      <protection locked="0"/>
    </xf>
    <xf numFmtId="0" fontId="21" fillId="6" borderId="8" xfId="3" applyFont="1" applyFill="1" applyBorder="1" applyAlignment="1" applyProtection="1">
      <alignment horizontal="center" vertical="center"/>
      <protection hidden="1"/>
    </xf>
    <xf numFmtId="0" fontId="25" fillId="6" borderId="4" xfId="3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0" fillId="0" borderId="3" xfId="3" applyNumberFormat="1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1" fillId="0" borderId="8" xfId="3" applyFont="1" applyBorder="1" applyAlignment="1" applyProtection="1">
      <alignment horizontal="center" vertical="center"/>
      <protection hidden="1"/>
    </xf>
    <xf numFmtId="0" fontId="21" fillId="0" borderId="9" xfId="3" applyFont="1" applyFill="1" applyBorder="1" applyAlignment="1" applyProtection="1">
      <alignment horizontal="center" vertical="center"/>
      <protection locked="0"/>
    </xf>
    <xf numFmtId="0" fontId="21" fillId="0" borderId="4" xfId="3" applyFont="1" applyFill="1" applyBorder="1" applyAlignment="1" applyProtection="1">
      <alignment horizontal="center" vertical="center"/>
      <protection locked="0"/>
    </xf>
    <xf numFmtId="0" fontId="25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8" xfId="3" applyFont="1" applyFill="1" applyBorder="1" applyAlignment="1" applyProtection="1">
      <alignment horizontal="center" vertical="center"/>
      <protection hidden="1"/>
    </xf>
    <xf numFmtId="10" fontId="21" fillId="0" borderId="4" xfId="3" applyNumberFormat="1" applyFont="1" applyFill="1" applyBorder="1" applyAlignment="1" applyProtection="1">
      <alignment horizontal="center" vertical="center"/>
      <protection locked="0"/>
    </xf>
    <xf numFmtId="0" fontId="26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0" fillId="0" borderId="4" xfId="3" applyNumberFormat="1" applyFont="1" applyBorder="1" applyAlignment="1" applyProtection="1">
      <alignment horizontal="center" vertical="center"/>
      <protection hidden="1"/>
    </xf>
    <xf numFmtId="0" fontId="20" fillId="0" borderId="5" xfId="3" applyFont="1" applyBorder="1" applyAlignment="1" applyProtection="1">
      <alignment horizontal="center" vertical="center"/>
      <protection hidden="1"/>
    </xf>
    <xf numFmtId="0" fontId="20" fillId="0" borderId="10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horizontal="center" vertical="center"/>
      <protection hidden="1"/>
    </xf>
    <xf numFmtId="0" fontId="25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5" fillId="5" borderId="6" xfId="3" applyNumberFormat="1" applyFont="1" applyFill="1" applyBorder="1" applyAlignment="1" applyProtection="1">
      <alignment horizontal="center" vertical="center"/>
      <protection locked="0"/>
    </xf>
    <xf numFmtId="14" fontId="25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5" fillId="6" borderId="0" xfId="3" applyFont="1" applyFill="1" applyBorder="1" applyAlignment="1" applyProtection="1">
      <alignment horizontal="center" vertical="center"/>
      <protection locked="0"/>
    </xf>
    <xf numFmtId="0" fontId="25" fillId="6" borderId="9" xfId="3" applyFont="1" applyFill="1" applyBorder="1" applyAlignment="1" applyProtection="1">
      <alignment horizontal="center" vertical="center"/>
      <protection locked="0"/>
    </xf>
    <xf numFmtId="0" fontId="20" fillId="0" borderId="10" xfId="3" applyFont="1" applyFill="1" applyBorder="1" applyAlignment="1" applyProtection="1">
      <alignment vertical="center"/>
      <protection hidden="1"/>
    </xf>
    <xf numFmtId="0" fontId="21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0" fillId="0" borderId="0" xfId="3" applyNumberFormat="1" applyFont="1" applyBorder="1" applyAlignment="1" applyProtection="1">
      <alignment horizontal="center" vertical="center"/>
      <protection hidden="1"/>
    </xf>
    <xf numFmtId="10" fontId="16" fillId="0" borderId="0" xfId="20" applyNumberFormat="1" applyFont="1" applyFill="1" applyBorder="1" applyAlignment="1" applyProtection="1">
      <alignment horizontal="center" vertical="center"/>
      <protection locked="0"/>
    </xf>
    <xf numFmtId="0" fontId="27" fillId="7" borderId="5" xfId="0" applyFont="1" applyFill="1" applyBorder="1" applyAlignment="1">
      <alignment horizontal="center" vertical="center" wrapText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 readingOrder="1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3" applyFont="1" applyFill="1" applyAlignment="1" applyProtection="1">
      <alignment horizontal="center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3" applyFont="1" applyFill="1" applyBorder="1" applyAlignment="1" applyProtection="1">
      <alignment horizontal="center" vertical="center"/>
      <protection hidden="1"/>
    </xf>
    <xf numFmtId="0" fontId="33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7" xfId="3" applyFont="1" applyBorder="1" applyAlignment="1" applyProtection="1">
      <alignment horizontal="center" vertical="center"/>
      <protection hidden="1"/>
    </xf>
    <xf numFmtId="0" fontId="20" fillId="0" borderId="3" xfId="3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34" fillId="0" borderId="7" xfId="0" applyFont="1" applyBorder="1"/>
    <xf numFmtId="0" fontId="8" fillId="6" borderId="8" xfId="0" applyFont="1" applyFill="1" applyBorder="1" applyAlignment="1" applyProtection="1">
      <alignment horizontal="center"/>
      <protection hidden="1"/>
    </xf>
    <xf numFmtId="0" fontId="8" fillId="6" borderId="4" xfId="0" applyFont="1" applyFill="1" applyBorder="1" applyAlignment="1" applyProtection="1">
      <alignment horizontal="center"/>
      <protection hidden="1"/>
    </xf>
    <xf numFmtId="0" fontId="20" fillId="0" borderId="0" xfId="3" applyFont="1" applyAlignment="1" applyProtection="1">
      <alignment horizontal="left" vertical="center"/>
      <protection hidden="1"/>
    </xf>
    <xf numFmtId="0" fontId="8" fillId="0" borderId="7" xfId="0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8" fillId="6" borderId="9" xfId="0" applyFont="1" applyFill="1" applyBorder="1" applyAlignment="1" applyProtection="1">
      <alignment horizontal="center"/>
      <protection hidden="1"/>
    </xf>
    <xf numFmtId="0" fontId="25" fillId="5" borderId="5" xfId="3" applyFont="1" applyFill="1" applyBorder="1" applyAlignment="1" applyProtection="1">
      <alignment horizontal="center" vertical="center"/>
      <protection hidden="1"/>
    </xf>
    <xf numFmtId="0" fontId="25" fillId="0" borderId="0" xfId="3" applyFont="1" applyBorder="1" applyAlignment="1" applyProtection="1">
      <alignment horizontal="center" vertical="center" wrapText="1"/>
      <protection hidden="1"/>
    </xf>
    <xf numFmtId="0" fontId="25" fillId="5" borderId="5" xfId="3" applyFont="1" applyFill="1" applyBorder="1" applyAlignment="1" applyProtection="1">
      <alignment horizontal="center" vertical="center" wrapText="1"/>
      <protection hidden="1"/>
    </xf>
    <xf numFmtId="0" fontId="25" fillId="5" borderId="10" xfId="3" applyFont="1" applyFill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5" fillId="0" borderId="7" xfId="3" applyFont="1" applyBorder="1" applyAlignment="1" applyProtection="1">
      <alignment horizontal="center" vertical="center" wrapText="1"/>
      <protection hidden="1"/>
    </xf>
    <xf numFmtId="0" fontId="25" fillId="0" borderId="0" xfId="3" applyFont="1" applyBorder="1" applyAlignment="1" applyProtection="1">
      <alignment horizontal="center" vertical="center" wrapText="1"/>
      <protection hidden="1"/>
    </xf>
    <xf numFmtId="0" fontId="25" fillId="0" borderId="8" xfId="3" applyFont="1" applyBorder="1" applyAlignment="1" applyProtection="1">
      <alignment horizontal="center" vertical="center" wrapText="1"/>
      <protection hidden="1"/>
    </xf>
    <xf numFmtId="0" fontId="25" fillId="0" borderId="9" xfId="3" applyFont="1" applyBorder="1" applyAlignment="1" applyProtection="1">
      <alignment horizontal="center" vertical="center" wrapText="1"/>
      <protection hidden="1"/>
    </xf>
    <xf numFmtId="0" fontId="25" fillId="5" borderId="5" xfId="3" applyFont="1" applyFill="1" applyBorder="1" applyAlignment="1" applyProtection="1">
      <alignment horizontal="center" vertical="center" wrapText="1"/>
      <protection hidden="1"/>
    </xf>
    <xf numFmtId="0" fontId="25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5" fillId="0" borderId="7" xfId="3" applyFont="1" applyFill="1" applyBorder="1" applyAlignment="1" applyProtection="1">
      <alignment horizontal="center" vertical="center" wrapText="1"/>
      <protection hidden="1"/>
    </xf>
    <xf numFmtId="0" fontId="25" fillId="0" borderId="0" xfId="3" applyFont="1" applyFill="1" applyBorder="1" applyAlignment="1" applyProtection="1">
      <alignment horizontal="center" vertical="center" wrapText="1"/>
      <protection hidden="1"/>
    </xf>
    <xf numFmtId="0" fontId="25" fillId="0" borderId="8" xfId="3" applyFont="1" applyFill="1" applyBorder="1" applyAlignment="1" applyProtection="1">
      <alignment horizontal="center" vertical="center" wrapText="1"/>
      <protection hidden="1"/>
    </xf>
    <xf numFmtId="0" fontId="25" fillId="0" borderId="9" xfId="3" applyFont="1" applyFill="1" applyBorder="1" applyAlignment="1" applyProtection="1">
      <alignment horizontal="center" vertical="center" wrapText="1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5" fillId="5" borderId="5" xfId="3" applyFont="1" applyFill="1" applyBorder="1" applyAlignment="1" applyProtection="1">
      <alignment horizontal="center" vertical="center"/>
      <protection hidden="1"/>
    </xf>
    <xf numFmtId="0" fontId="25" fillId="5" borderId="10" xfId="3" applyFont="1" applyFill="1" applyBorder="1" applyAlignment="1" applyProtection="1">
      <alignment horizontal="center" vertical="center"/>
      <protection hidden="1"/>
    </xf>
    <xf numFmtId="0" fontId="25" fillId="5" borderId="6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0" width="14.28515625" style="24" customWidth="1"/>
    <col min="11" max="11" width="11.42578125" style="24" customWidth="1"/>
    <col min="12" max="12" width="2.28515625" style="24" customWidth="1"/>
    <col min="13" max="14" width="0.140625" style="106" hidden="1" customWidth="1"/>
    <col min="15" max="15" width="0.140625" style="107" hidden="1" customWidth="1"/>
    <col min="16" max="16384" width="9.140625" style="24" hidden="1"/>
  </cols>
  <sheetData>
    <row r="1" spans="1:15" s="1" customFormat="1" ht="18" customHeight="1">
      <c r="A1" s="152" t="s">
        <v>19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99"/>
      <c r="M1" s="100"/>
      <c r="N1" s="101"/>
      <c r="O1" s="101"/>
    </row>
    <row r="2" spans="1:15" s="1" customFormat="1" ht="12.75" customHeight="1">
      <c r="A2" s="155" t="s">
        <v>20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02"/>
      <c r="M2" s="103"/>
      <c r="N2" s="101"/>
      <c r="O2" s="101"/>
    </row>
    <row r="3" spans="1:15" s="1" customFormat="1" ht="18" customHeight="1">
      <c r="A3" s="158" t="s">
        <v>21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99"/>
      <c r="M3" s="100"/>
      <c r="N3" s="101"/>
      <c r="O3" s="101"/>
    </row>
    <row r="4" spans="1:15" s="1" customFormat="1" ht="12.75" customHeight="1" thickBot="1">
      <c r="A4" s="155" t="s">
        <v>22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  <c r="M4" s="101"/>
      <c r="N4" s="101"/>
      <c r="O4" s="101"/>
    </row>
    <row r="5" spans="1:15" s="1" customFormat="1" ht="15.75">
      <c r="A5" s="161" t="s">
        <v>152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04"/>
      <c r="M5" s="105"/>
      <c r="N5" s="101"/>
      <c r="O5" s="10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4" t="s">
        <v>23</v>
      </c>
      <c r="B7" s="81" t="s">
        <v>24</v>
      </c>
      <c r="C7" s="81" t="s">
        <v>25</v>
      </c>
      <c r="D7" s="81" t="s">
        <v>26</v>
      </c>
      <c r="E7" s="80" t="s">
        <v>153</v>
      </c>
      <c r="F7" s="25"/>
      <c r="G7" s="122" t="s">
        <v>27</v>
      </c>
      <c r="H7" s="81" t="s">
        <v>26</v>
      </c>
      <c r="I7" s="80" t="s">
        <v>153</v>
      </c>
      <c r="J7" s="43" t="s">
        <v>28</v>
      </c>
      <c r="K7" s="44" t="s">
        <v>29</v>
      </c>
      <c r="L7" s="28"/>
    </row>
    <row r="8" spans="1:15" ht="15" customHeight="1">
      <c r="A8" s="49" t="s">
        <v>30</v>
      </c>
      <c r="B8" s="31">
        <v>24</v>
      </c>
      <c r="C8" s="31">
        <v>48</v>
      </c>
      <c r="D8" s="31">
        <v>15</v>
      </c>
      <c r="E8" s="50">
        <v>66</v>
      </c>
      <c r="F8" s="25"/>
      <c r="G8" s="47" t="s">
        <v>31</v>
      </c>
      <c r="H8" s="32">
        <v>249</v>
      </c>
      <c r="I8" s="48">
        <v>284</v>
      </c>
      <c r="J8" s="45">
        <v>12</v>
      </c>
      <c r="K8" s="46">
        <v>6</v>
      </c>
      <c r="L8" s="28"/>
      <c r="M8" s="106">
        <v>249</v>
      </c>
      <c r="N8" s="106">
        <v>15</v>
      </c>
    </row>
    <row r="9" spans="1:15" ht="15" customHeight="1">
      <c r="A9" s="49" t="s">
        <v>32</v>
      </c>
      <c r="B9" s="31">
        <v>800</v>
      </c>
      <c r="C9" s="31">
        <v>753</v>
      </c>
      <c r="D9" s="31">
        <v>555</v>
      </c>
      <c r="E9" s="50">
        <v>745</v>
      </c>
      <c r="F9" s="25"/>
      <c r="G9" s="47" t="s">
        <v>33</v>
      </c>
      <c r="H9" s="32">
        <v>3493</v>
      </c>
      <c r="I9" s="48">
        <v>3629</v>
      </c>
      <c r="J9" s="45">
        <v>13</v>
      </c>
      <c r="K9" s="46">
        <v>54</v>
      </c>
      <c r="L9" s="28"/>
      <c r="M9" s="106">
        <v>3493</v>
      </c>
      <c r="N9" s="106">
        <v>555</v>
      </c>
    </row>
    <row r="10" spans="1:15" ht="15" customHeight="1">
      <c r="A10" s="49" t="s">
        <v>34</v>
      </c>
      <c r="B10" s="31">
        <v>154</v>
      </c>
      <c r="C10" s="31">
        <v>145</v>
      </c>
      <c r="D10" s="31">
        <v>33</v>
      </c>
      <c r="E10" s="50">
        <v>29</v>
      </c>
      <c r="F10" s="25"/>
      <c r="G10" s="61" t="s">
        <v>35</v>
      </c>
      <c r="H10" s="62">
        <v>1169</v>
      </c>
      <c r="I10" s="63">
        <v>1284</v>
      </c>
      <c r="J10" s="45">
        <v>14</v>
      </c>
      <c r="K10" s="46">
        <v>224</v>
      </c>
      <c r="L10" s="28"/>
      <c r="M10" s="106">
        <v>1169</v>
      </c>
      <c r="N10" s="106">
        <v>33</v>
      </c>
    </row>
    <row r="11" spans="1:15" ht="15" customHeight="1">
      <c r="A11" s="49" t="s">
        <v>36</v>
      </c>
      <c r="B11" s="28">
        <v>6260</v>
      </c>
      <c r="C11" s="28">
        <v>5555</v>
      </c>
      <c r="D11" s="28">
        <v>3929</v>
      </c>
      <c r="E11" s="50">
        <v>4074</v>
      </c>
      <c r="F11" s="25"/>
      <c r="G11" s="23"/>
      <c r="H11" s="23"/>
      <c r="I11" s="23"/>
      <c r="J11" s="45">
        <v>15</v>
      </c>
      <c r="K11" s="46">
        <v>575</v>
      </c>
      <c r="L11" s="28"/>
      <c r="N11" s="106">
        <v>3929</v>
      </c>
    </row>
    <row r="12" spans="1:15" ht="15" customHeight="1">
      <c r="A12" s="49" t="s">
        <v>37</v>
      </c>
      <c r="B12" s="28">
        <v>365</v>
      </c>
      <c r="C12" s="28">
        <v>330</v>
      </c>
      <c r="D12" s="28">
        <v>0</v>
      </c>
      <c r="E12" s="50">
        <v>0</v>
      </c>
      <c r="F12" s="25"/>
      <c r="I12" s="28"/>
      <c r="J12" s="45">
        <v>16</v>
      </c>
      <c r="K12" s="46">
        <v>1116</v>
      </c>
      <c r="L12" s="28"/>
      <c r="N12" s="106">
        <v>0</v>
      </c>
    </row>
    <row r="13" spans="1:15" ht="15" customHeight="1">
      <c r="A13" s="51" t="s">
        <v>18</v>
      </c>
      <c r="B13" s="88">
        <v>7603</v>
      </c>
      <c r="C13" s="88">
        <v>6831</v>
      </c>
      <c r="D13" s="88">
        <v>4532</v>
      </c>
      <c r="E13" s="52">
        <v>4914</v>
      </c>
      <c r="F13" s="25"/>
      <c r="G13" s="64" t="s">
        <v>38</v>
      </c>
      <c r="H13" s="65">
        <v>0.9613238406773138</v>
      </c>
      <c r="I13" s="28"/>
      <c r="J13" s="45">
        <v>17</v>
      </c>
      <c r="K13" s="46">
        <v>1938</v>
      </c>
      <c r="L13" s="28"/>
      <c r="N13" s="106">
        <v>4532</v>
      </c>
    </row>
    <row r="14" spans="1:15" ht="15" customHeight="1">
      <c r="A14" s="49" t="s">
        <v>39</v>
      </c>
      <c r="B14" s="31">
        <v>22</v>
      </c>
      <c r="C14" s="31">
        <v>19</v>
      </c>
      <c r="D14" s="32">
        <v>5</v>
      </c>
      <c r="E14" s="48">
        <v>4</v>
      </c>
      <c r="F14" s="25"/>
      <c r="G14" s="66" t="s">
        <v>40</v>
      </c>
      <c r="H14" s="67">
        <v>3.8676159322686164E-2</v>
      </c>
      <c r="I14" s="26"/>
      <c r="J14" s="45">
        <v>18</v>
      </c>
      <c r="K14" s="46">
        <v>1117</v>
      </c>
      <c r="L14" s="28"/>
      <c r="N14" s="106">
        <v>4911</v>
      </c>
      <c r="O14" s="107">
        <v>5</v>
      </c>
    </row>
    <row r="15" spans="1:15" ht="15" customHeight="1">
      <c r="A15" s="49" t="s">
        <v>41</v>
      </c>
      <c r="B15" s="91">
        <v>0</v>
      </c>
      <c r="C15" s="91">
        <v>0</v>
      </c>
      <c r="D15" s="91">
        <v>374</v>
      </c>
      <c r="E15" s="48">
        <v>279</v>
      </c>
      <c r="F15" s="25"/>
      <c r="I15" s="34"/>
      <c r="J15" s="45">
        <v>19</v>
      </c>
      <c r="K15" s="46">
        <v>140</v>
      </c>
      <c r="L15" s="28"/>
      <c r="O15" s="107">
        <v>374</v>
      </c>
    </row>
    <row r="16" spans="1:15" ht="15" customHeight="1">
      <c r="A16" s="53" t="s">
        <v>42</v>
      </c>
      <c r="B16" s="89">
        <v>7625</v>
      </c>
      <c r="C16" s="89">
        <v>6850</v>
      </c>
      <c r="D16" s="89">
        <v>4911</v>
      </c>
      <c r="E16" s="54">
        <v>5197</v>
      </c>
      <c r="F16" s="34"/>
      <c r="I16" s="34"/>
      <c r="J16" s="45">
        <v>20</v>
      </c>
      <c r="K16" s="46">
        <v>26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1</v>
      </c>
      <c r="M17" s="108"/>
      <c r="N17" s="108"/>
      <c r="O17" s="109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08"/>
      <c r="N18" s="108"/>
      <c r="O18" s="109"/>
    </row>
    <row r="19" spans="1:22" s="28" customFormat="1" ht="15">
      <c r="A19" s="55" t="s">
        <v>0</v>
      </c>
      <c r="B19" s="147" t="s">
        <v>43</v>
      </c>
      <c r="C19" s="148"/>
      <c r="D19" s="23"/>
      <c r="E19" s="23"/>
      <c r="F19" s="27"/>
      <c r="G19" s="149" t="s">
        <v>44</v>
      </c>
      <c r="H19" s="150"/>
      <c r="I19" s="150"/>
      <c r="J19" s="150"/>
      <c r="K19" s="151"/>
      <c r="M19" s="109"/>
      <c r="N19" s="109"/>
      <c r="O19" s="109"/>
      <c r="P19" s="127"/>
      <c r="Q19" s="127"/>
    </row>
    <row r="20" spans="1:22" s="28" customFormat="1" ht="15" customHeight="1">
      <c r="A20" s="56" t="s">
        <v>45</v>
      </c>
      <c r="B20" s="35">
        <v>2631</v>
      </c>
      <c r="C20" s="57">
        <v>0.50625360785068307</v>
      </c>
      <c r="D20" s="93"/>
      <c r="E20" s="93"/>
      <c r="F20" s="29"/>
      <c r="G20" s="143" t="s">
        <v>46</v>
      </c>
      <c r="H20" s="144"/>
      <c r="I20" s="142" t="s">
        <v>47</v>
      </c>
      <c r="J20" s="142"/>
      <c r="K20" s="39">
        <v>0.22205118337502405</v>
      </c>
      <c r="M20" s="109"/>
      <c r="N20" s="109"/>
      <c r="O20" s="109"/>
      <c r="P20" s="127"/>
      <c r="Q20" s="127"/>
      <c r="R20" s="110"/>
      <c r="S20" s="110"/>
      <c r="T20" s="110"/>
      <c r="U20" s="110"/>
    </row>
    <row r="21" spans="1:22" s="28" customFormat="1" ht="15" customHeight="1">
      <c r="A21" s="56" t="s">
        <v>48</v>
      </c>
      <c r="B21" s="35">
        <v>1717</v>
      </c>
      <c r="C21" s="57">
        <v>0.33038291321916491</v>
      </c>
      <c r="D21" s="93"/>
      <c r="E21" s="93"/>
      <c r="F21" s="29"/>
      <c r="G21" s="143"/>
      <c r="H21" s="144"/>
      <c r="I21" s="142" t="s">
        <v>49</v>
      </c>
      <c r="J21" s="142"/>
      <c r="K21" s="39">
        <v>0.18780065422359055</v>
      </c>
      <c r="M21" s="109"/>
      <c r="N21" s="109"/>
      <c r="O21" s="109"/>
      <c r="P21" s="127"/>
      <c r="Q21" s="127"/>
    </row>
    <row r="22" spans="1:22" ht="15" customHeight="1">
      <c r="A22" s="56" t="s">
        <v>50</v>
      </c>
      <c r="B22" s="35">
        <v>116</v>
      </c>
      <c r="C22" s="57">
        <v>2.232056955936117E-2</v>
      </c>
      <c r="D22" s="93"/>
      <c r="E22" s="93"/>
      <c r="F22" s="29"/>
      <c r="G22" s="143"/>
      <c r="H22" s="144"/>
      <c r="I22" s="144" t="s">
        <v>51</v>
      </c>
      <c r="J22" s="144"/>
      <c r="K22" s="39">
        <v>0.51760631133346158</v>
      </c>
      <c r="L22" s="28"/>
      <c r="M22" s="109"/>
      <c r="N22" s="109"/>
      <c r="O22" s="109"/>
      <c r="P22" s="111"/>
      <c r="Q22" s="127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101</v>
      </c>
      <c r="C23" s="57">
        <v>1.9434289012892052E-2</v>
      </c>
      <c r="D23" s="93"/>
      <c r="E23" s="93"/>
      <c r="F23" s="29"/>
      <c r="G23" s="143"/>
      <c r="H23" s="144"/>
      <c r="I23" s="142" t="s">
        <v>53</v>
      </c>
      <c r="J23" s="142"/>
      <c r="K23" s="39">
        <v>6.0227054069655568E-2</v>
      </c>
      <c r="L23" s="28"/>
      <c r="M23" s="109"/>
      <c r="N23" s="109"/>
      <c r="O23" s="109"/>
      <c r="P23" s="111"/>
      <c r="Q23" s="127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73</v>
      </c>
      <c r="C24" s="57">
        <v>1.4046565326149701E-2</v>
      </c>
      <c r="D24" s="93"/>
      <c r="E24" s="93"/>
      <c r="F24" s="29"/>
      <c r="G24" s="143"/>
      <c r="H24" s="144"/>
      <c r="I24" s="144" t="s">
        <v>55</v>
      </c>
      <c r="J24" s="144"/>
      <c r="K24" s="39">
        <v>4.4256301712526456E-3</v>
      </c>
      <c r="L24" s="28"/>
      <c r="M24" s="109"/>
      <c r="N24" s="109"/>
      <c r="O24" s="109"/>
      <c r="P24" s="111"/>
      <c r="Q24" s="127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71</v>
      </c>
      <c r="C25" s="57">
        <v>1.366172791995382E-2</v>
      </c>
      <c r="D25" s="93"/>
      <c r="E25" s="93"/>
      <c r="F25" s="29"/>
      <c r="G25" s="145"/>
      <c r="H25" s="146"/>
      <c r="I25" s="146" t="s">
        <v>57</v>
      </c>
      <c r="J25" s="146"/>
      <c r="K25" s="40">
        <v>7.8891668270155858E-3</v>
      </c>
      <c r="L25" s="28"/>
      <c r="M25" s="109"/>
      <c r="N25" s="109"/>
      <c r="O25" s="109"/>
      <c r="P25" s="111"/>
      <c r="Q25" s="127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66</v>
      </c>
      <c r="C26" s="57">
        <v>1.2699634404464115E-2</v>
      </c>
      <c r="D26" s="93"/>
      <c r="E26" s="93"/>
      <c r="F26" s="29"/>
      <c r="G26" s="74"/>
      <c r="H26" s="75"/>
      <c r="I26" s="75"/>
      <c r="J26" s="75"/>
      <c r="K26" s="76"/>
      <c r="L26" s="28"/>
      <c r="M26" s="109"/>
      <c r="N26" s="109"/>
      <c r="O26" s="109"/>
      <c r="P26" s="111"/>
      <c r="Q26" s="127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48</v>
      </c>
      <c r="C27" s="57">
        <v>9.2360977487011744E-3</v>
      </c>
      <c r="D27" s="93"/>
      <c r="E27" s="93"/>
      <c r="F27" s="29"/>
      <c r="G27" s="134" t="s">
        <v>60</v>
      </c>
      <c r="H27" s="135"/>
      <c r="I27" s="135" t="s">
        <v>47</v>
      </c>
      <c r="J27" s="135"/>
      <c r="K27" s="41">
        <v>0.29805657109871081</v>
      </c>
      <c r="L27" s="28"/>
      <c r="M27" s="109"/>
      <c r="N27" s="109"/>
      <c r="O27" s="109"/>
      <c r="P27" s="111"/>
      <c r="Q27" s="127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43</v>
      </c>
      <c r="C28" s="57">
        <v>8.274004233211469E-3</v>
      </c>
      <c r="D28" s="93"/>
      <c r="E28" s="93"/>
      <c r="F28" s="29"/>
      <c r="G28" s="134"/>
      <c r="H28" s="135"/>
      <c r="I28" s="142" t="s">
        <v>49</v>
      </c>
      <c r="J28" s="142"/>
      <c r="K28" s="41">
        <v>0.15335770636905907</v>
      </c>
      <c r="L28" s="28"/>
      <c r="M28" s="107"/>
      <c r="N28" s="107"/>
      <c r="O28" s="109"/>
      <c r="P28" s="111"/>
      <c r="Q28" s="127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37</v>
      </c>
      <c r="C29" s="57">
        <v>7.1194920146238211E-3</v>
      </c>
      <c r="D29" s="93"/>
      <c r="E29" s="93"/>
      <c r="F29" s="29"/>
      <c r="G29" s="134"/>
      <c r="H29" s="135"/>
      <c r="I29" s="135" t="s">
        <v>51</v>
      </c>
      <c r="J29" s="135"/>
      <c r="K29" s="41">
        <v>0.48143159515104866</v>
      </c>
      <c r="L29" s="28"/>
      <c r="M29" s="107"/>
      <c r="N29" s="107"/>
      <c r="O29" s="109"/>
      <c r="P29" s="111"/>
      <c r="Q29" s="127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294</v>
      </c>
      <c r="C30" s="73">
        <v>5.6571098710794687E-2</v>
      </c>
      <c r="D30" s="93"/>
      <c r="E30" s="93"/>
      <c r="F30" s="29"/>
      <c r="G30" s="136"/>
      <c r="H30" s="137"/>
      <c r="I30" s="137" t="s">
        <v>53</v>
      </c>
      <c r="J30" s="137"/>
      <c r="K30" s="42">
        <v>6.7154127381181455E-2</v>
      </c>
      <c r="L30" s="28"/>
      <c r="M30" s="107"/>
      <c r="N30" s="107"/>
      <c r="O30" s="109"/>
      <c r="P30" s="111"/>
      <c r="Q30" s="127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3"/>
      <c r="F31" s="123"/>
      <c r="G31" s="123"/>
      <c r="H31" s="94"/>
      <c r="I31" s="28"/>
      <c r="L31" s="28"/>
      <c r="N31" s="108"/>
      <c r="O31" s="109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3"/>
      <c r="F32" s="123"/>
      <c r="G32" s="123"/>
      <c r="H32" s="94"/>
      <c r="I32" s="28"/>
      <c r="L32" s="28"/>
      <c r="M32" s="109"/>
      <c r="O32" s="106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09"/>
      <c r="O33" s="106"/>
    </row>
    <row r="34" spans="1:15" ht="30">
      <c r="A34" s="138" t="s">
        <v>64</v>
      </c>
      <c r="B34" s="139"/>
      <c r="C34" s="139"/>
      <c r="D34" s="139"/>
      <c r="E34" s="77" t="s">
        <v>29</v>
      </c>
      <c r="F34" s="28"/>
      <c r="G34" s="140" t="s">
        <v>65</v>
      </c>
      <c r="H34" s="141"/>
      <c r="I34" s="78" t="s">
        <v>66</v>
      </c>
      <c r="J34" s="78" t="s">
        <v>67</v>
      </c>
      <c r="K34" s="79" t="s">
        <v>68</v>
      </c>
      <c r="L34" s="28"/>
      <c r="M34" s="109"/>
      <c r="O34" s="106"/>
    </row>
    <row r="35" spans="1:15" ht="15" customHeight="1">
      <c r="A35" s="128" t="s">
        <v>69</v>
      </c>
      <c r="B35" s="129"/>
      <c r="C35" s="129"/>
      <c r="D35" s="129"/>
      <c r="E35" s="58">
        <v>5</v>
      </c>
      <c r="F35" s="28"/>
      <c r="G35" s="97"/>
      <c r="H35" s="98"/>
      <c r="I35" s="37"/>
      <c r="J35" s="37"/>
      <c r="K35" s="60"/>
      <c r="L35" s="28"/>
      <c r="M35" s="109"/>
      <c r="O35" s="106"/>
    </row>
    <row r="36" spans="1:15" ht="15" customHeight="1">
      <c r="A36" s="128" t="s">
        <v>70</v>
      </c>
      <c r="B36" s="129"/>
      <c r="C36" s="129"/>
      <c r="D36" s="129"/>
      <c r="E36" s="58">
        <v>3</v>
      </c>
      <c r="F36" s="28"/>
      <c r="G36" s="97" t="s">
        <v>71</v>
      </c>
      <c r="H36" s="98"/>
      <c r="I36" s="37">
        <v>549</v>
      </c>
      <c r="J36" s="37">
        <v>812</v>
      </c>
      <c r="K36" s="60">
        <v>0.67610837438423643</v>
      </c>
      <c r="L36" s="28"/>
      <c r="M36" s="109"/>
      <c r="O36" s="106"/>
    </row>
    <row r="37" spans="1:15" ht="15" customHeight="1">
      <c r="A37" s="128" t="s">
        <v>72</v>
      </c>
      <c r="B37" s="129"/>
      <c r="C37" s="129"/>
      <c r="D37" s="129"/>
      <c r="E37" s="59">
        <v>5</v>
      </c>
      <c r="F37" s="28"/>
      <c r="G37" s="97" t="s">
        <v>73</v>
      </c>
      <c r="H37" s="98"/>
      <c r="I37" s="37">
        <v>651</v>
      </c>
      <c r="J37" s="37">
        <v>964</v>
      </c>
      <c r="K37" s="60">
        <v>0.67531120331950212</v>
      </c>
      <c r="L37" s="28"/>
      <c r="M37" s="109"/>
      <c r="O37" s="106"/>
    </row>
    <row r="38" spans="1:15" ht="15" customHeight="1">
      <c r="A38" s="128" t="s">
        <v>74</v>
      </c>
      <c r="B38" s="129"/>
      <c r="C38" s="129"/>
      <c r="D38" s="129"/>
      <c r="E38" s="59">
        <v>2</v>
      </c>
      <c r="F38" s="28"/>
      <c r="G38" s="97" t="s">
        <v>75</v>
      </c>
      <c r="H38" s="98"/>
      <c r="I38" s="37">
        <v>855</v>
      </c>
      <c r="J38" s="37">
        <v>1004</v>
      </c>
      <c r="K38" s="84">
        <v>0.85159362549800799</v>
      </c>
      <c r="L38" s="28"/>
      <c r="M38" s="109"/>
      <c r="O38" s="106"/>
    </row>
    <row r="39" spans="1:15" ht="15" customHeight="1">
      <c r="A39" s="128" t="s">
        <v>76</v>
      </c>
      <c r="B39" s="129"/>
      <c r="C39" s="129"/>
      <c r="D39" s="129"/>
      <c r="E39" s="59">
        <v>58</v>
      </c>
      <c r="F39" s="28"/>
      <c r="G39" s="97" t="s">
        <v>77</v>
      </c>
      <c r="H39" s="98"/>
      <c r="I39" s="37">
        <v>807</v>
      </c>
      <c r="J39" s="37">
        <v>1473</v>
      </c>
      <c r="K39" s="60">
        <v>0.54786150712830961</v>
      </c>
      <c r="L39" s="28"/>
      <c r="M39" s="109"/>
      <c r="O39" s="106"/>
    </row>
    <row r="40" spans="1:15" ht="15" customHeight="1">
      <c r="A40" s="128" t="s">
        <v>78</v>
      </c>
      <c r="B40" s="129"/>
      <c r="C40" s="129"/>
      <c r="D40" s="129"/>
      <c r="E40" s="59">
        <v>4</v>
      </c>
      <c r="F40" s="28"/>
      <c r="G40" s="97" t="s">
        <v>79</v>
      </c>
      <c r="H40" s="98"/>
      <c r="I40" s="37">
        <v>517</v>
      </c>
      <c r="J40" s="37">
        <v>886</v>
      </c>
      <c r="K40" s="60">
        <v>0.58352144469525957</v>
      </c>
      <c r="L40" s="28"/>
      <c r="M40" s="109"/>
      <c r="O40" s="106"/>
    </row>
    <row r="41" spans="1:15" ht="15" customHeight="1">
      <c r="A41" s="128" t="s">
        <v>80</v>
      </c>
      <c r="B41" s="129"/>
      <c r="C41" s="129"/>
      <c r="D41" s="129"/>
      <c r="E41" s="59">
        <v>1</v>
      </c>
      <c r="F41" s="28"/>
      <c r="G41" s="97" t="s">
        <v>81</v>
      </c>
      <c r="H41" s="98"/>
      <c r="I41" s="37">
        <v>613</v>
      </c>
      <c r="J41" s="37">
        <v>1015</v>
      </c>
      <c r="K41" s="60">
        <v>0.60394088669950741</v>
      </c>
      <c r="L41" s="28"/>
      <c r="M41" s="109"/>
      <c r="O41" s="106"/>
    </row>
    <row r="42" spans="1:15" ht="15" customHeight="1">
      <c r="A42" s="128" t="s">
        <v>82</v>
      </c>
      <c r="B42" s="129"/>
      <c r="C42" s="129"/>
      <c r="D42" s="129"/>
      <c r="E42" s="59">
        <v>9</v>
      </c>
      <c r="F42" s="28"/>
      <c r="G42" s="97" t="s">
        <v>83</v>
      </c>
      <c r="H42" s="98"/>
      <c r="I42" s="37">
        <v>645</v>
      </c>
      <c r="J42" s="38">
        <v>1045</v>
      </c>
      <c r="K42" s="60">
        <v>0.61722488038277512</v>
      </c>
      <c r="L42" s="28"/>
      <c r="M42" s="107"/>
      <c r="O42" s="106"/>
    </row>
    <row r="43" spans="1:15" ht="15" customHeight="1">
      <c r="A43" s="128" t="s">
        <v>84</v>
      </c>
      <c r="B43" s="129"/>
      <c r="C43" s="129"/>
      <c r="D43" s="129"/>
      <c r="E43" s="59">
        <v>21</v>
      </c>
      <c r="F43" s="28"/>
      <c r="G43" s="97" t="s">
        <v>85</v>
      </c>
      <c r="H43" s="98"/>
      <c r="I43" s="37">
        <v>560</v>
      </c>
      <c r="J43" s="37">
        <v>786</v>
      </c>
      <c r="K43" s="60">
        <v>0.71246819338422396</v>
      </c>
      <c r="L43" s="28"/>
      <c r="M43" s="107"/>
      <c r="O43" s="106"/>
    </row>
    <row r="44" spans="1:15" ht="15" customHeight="1">
      <c r="A44" s="128" t="s">
        <v>86</v>
      </c>
      <c r="B44" s="129"/>
      <c r="C44" s="129"/>
      <c r="D44" s="129"/>
      <c r="E44" s="58">
        <v>16</v>
      </c>
      <c r="F44" s="28"/>
      <c r="G44" s="97"/>
      <c r="H44" s="98"/>
      <c r="I44" s="37"/>
      <c r="J44" s="37"/>
      <c r="K44" s="60"/>
      <c r="L44" s="28"/>
    </row>
    <row r="45" spans="1:15" ht="27.95" customHeight="1">
      <c r="A45" s="131" t="s">
        <v>114</v>
      </c>
      <c r="B45" s="132"/>
      <c r="C45" s="132"/>
      <c r="D45" s="132"/>
      <c r="E45" s="68">
        <v>124</v>
      </c>
      <c r="F45" s="28"/>
      <c r="G45" s="85" t="s">
        <v>87</v>
      </c>
      <c r="H45" s="92"/>
      <c r="I45" s="86">
        <v>5197</v>
      </c>
      <c r="J45" s="86">
        <v>7985</v>
      </c>
      <c r="K45" s="87">
        <v>0.65084533500313091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33" t="s">
        <v>88</v>
      </c>
      <c r="J46" s="133"/>
      <c r="K46" s="90">
        <v>1</v>
      </c>
    </row>
    <row r="47" spans="1:15" ht="12.75" hidden="1" customHeight="1">
      <c r="A47" s="30" t="s">
        <v>89</v>
      </c>
      <c r="I47" s="130" t="s">
        <v>90</v>
      </c>
      <c r="J47" s="130"/>
      <c r="K47" s="83">
        <v>1</v>
      </c>
    </row>
    <row r="48" spans="1:15" ht="12.75" hidden="1" customHeight="1">
      <c r="A48" s="30" t="s">
        <v>91</v>
      </c>
      <c r="I48" s="130" t="s">
        <v>92</v>
      </c>
      <c r="J48" s="130"/>
      <c r="K48" s="83">
        <v>1</v>
      </c>
    </row>
    <row r="49" spans="1:15" ht="12.75" hidden="1" customHeight="1">
      <c r="M49" s="24"/>
      <c r="N49" s="24"/>
      <c r="O49" s="24"/>
    </row>
    <row r="50" spans="1:15" ht="12.75" hidden="1" customHeight="1">
      <c r="M50" s="24"/>
      <c r="N50" s="24"/>
      <c r="O50" s="24"/>
    </row>
    <row r="51" spans="1:15" ht="12.75" hidden="1" customHeight="1">
      <c r="M51" s="24"/>
      <c r="N51" s="24"/>
      <c r="O51" s="24"/>
    </row>
    <row r="53" spans="1:15" ht="15">
      <c r="H53" s="23"/>
      <c r="I53" s="23"/>
      <c r="J53" s="23"/>
      <c r="M53" s="24"/>
      <c r="N53" s="24"/>
      <c r="O53" s="24"/>
    </row>
    <row r="54" spans="1:15" ht="45">
      <c r="A54" s="95" t="s">
        <v>93</v>
      </c>
      <c r="B54" s="125" t="s">
        <v>94</v>
      </c>
      <c r="C54" s="125" t="s">
        <v>95</v>
      </c>
      <c r="D54" s="125" t="s">
        <v>96</v>
      </c>
      <c r="E54" s="125" t="s">
        <v>97</v>
      </c>
      <c r="F54" s="125" t="s">
        <v>98</v>
      </c>
      <c r="G54" s="125" t="s">
        <v>18</v>
      </c>
      <c r="H54" s="77" t="s">
        <v>99</v>
      </c>
      <c r="I54" s="23"/>
      <c r="J54" s="124" t="s">
        <v>100</v>
      </c>
      <c r="K54" s="77" t="s">
        <v>10</v>
      </c>
      <c r="M54" s="24"/>
      <c r="N54" s="24"/>
      <c r="O54" s="24"/>
    </row>
    <row r="55" spans="1:15" ht="15">
      <c r="A55" s="126"/>
      <c r="B55" s="22"/>
      <c r="C55" s="22"/>
      <c r="D55" s="22"/>
      <c r="E55" s="22"/>
      <c r="F55" s="82"/>
      <c r="G55" s="22"/>
      <c r="H55" s="96"/>
      <c r="I55" s="23"/>
      <c r="J55" s="112"/>
      <c r="K55" s="113"/>
      <c r="M55" s="24"/>
      <c r="N55" s="24"/>
      <c r="O55" s="24"/>
    </row>
    <row r="56" spans="1:15" ht="15">
      <c r="A56" s="126" t="s">
        <v>101</v>
      </c>
      <c r="B56" s="22">
        <v>0</v>
      </c>
      <c r="C56" s="22">
        <v>3</v>
      </c>
      <c r="D56" s="22">
        <v>0</v>
      </c>
      <c r="E56" s="22">
        <v>19</v>
      </c>
      <c r="F56" s="82">
        <v>2</v>
      </c>
      <c r="G56" s="22">
        <v>24</v>
      </c>
      <c r="H56" s="96">
        <v>4.6180488743505872E-3</v>
      </c>
      <c r="I56" s="23"/>
      <c r="J56" s="114" t="s">
        <v>102</v>
      </c>
      <c r="K56" s="113">
        <v>199</v>
      </c>
      <c r="M56" s="24"/>
      <c r="N56" s="24"/>
      <c r="O56" s="24"/>
    </row>
    <row r="57" spans="1:15" ht="15">
      <c r="A57" s="126" t="s">
        <v>103</v>
      </c>
      <c r="B57" s="22">
        <v>18</v>
      </c>
      <c r="C57" s="22">
        <v>204</v>
      </c>
      <c r="D57" s="22">
        <v>8</v>
      </c>
      <c r="E57" s="22">
        <v>1083</v>
      </c>
      <c r="F57" s="82">
        <v>75</v>
      </c>
      <c r="G57" s="22">
        <v>1388</v>
      </c>
      <c r="H57" s="96">
        <v>0.2670771598999423</v>
      </c>
      <c r="I57" s="23"/>
      <c r="J57" s="114" t="s">
        <v>104</v>
      </c>
      <c r="K57" s="113">
        <v>2734</v>
      </c>
      <c r="M57" s="24"/>
      <c r="N57" s="24"/>
      <c r="O57" s="24"/>
    </row>
    <row r="58" spans="1:15" ht="15">
      <c r="A58" s="126" t="s">
        <v>105</v>
      </c>
      <c r="B58" s="22">
        <v>0</v>
      </c>
      <c r="C58" s="22">
        <v>3</v>
      </c>
      <c r="D58" s="22">
        <v>0</v>
      </c>
      <c r="E58" s="22">
        <v>21</v>
      </c>
      <c r="F58" s="82">
        <v>0</v>
      </c>
      <c r="G58" s="22">
        <v>24</v>
      </c>
      <c r="H58" s="96">
        <v>4.6180488743505872E-3</v>
      </c>
      <c r="I58" s="23"/>
      <c r="J58" s="114" t="s">
        <v>106</v>
      </c>
      <c r="K58" s="113">
        <v>2011</v>
      </c>
      <c r="M58" s="24"/>
      <c r="N58" s="24"/>
      <c r="O58" s="24"/>
    </row>
    <row r="59" spans="1:15" ht="15">
      <c r="A59" s="126" t="s">
        <v>107</v>
      </c>
      <c r="B59" s="22">
        <v>39</v>
      </c>
      <c r="C59" s="22">
        <v>424</v>
      </c>
      <c r="D59" s="22">
        <v>16</v>
      </c>
      <c r="E59" s="22">
        <v>2401</v>
      </c>
      <c r="F59" s="82">
        <v>141</v>
      </c>
      <c r="G59" s="22">
        <v>3021</v>
      </c>
      <c r="H59" s="96">
        <v>0.58129690205888007</v>
      </c>
      <c r="I59" s="23"/>
      <c r="J59" s="114" t="s">
        <v>108</v>
      </c>
      <c r="K59" s="113">
        <v>81</v>
      </c>
      <c r="M59" s="24"/>
      <c r="N59" s="24"/>
      <c r="O59" s="24"/>
    </row>
    <row r="60" spans="1:15" ht="15">
      <c r="A60" s="126" t="s">
        <v>109</v>
      </c>
      <c r="B60" s="22">
        <v>9</v>
      </c>
      <c r="C60" s="22">
        <v>112</v>
      </c>
      <c r="D60" s="22">
        <v>5</v>
      </c>
      <c r="E60" s="22">
        <v>566</v>
      </c>
      <c r="F60" s="82">
        <v>48</v>
      </c>
      <c r="G60" s="22">
        <v>740</v>
      </c>
      <c r="H60" s="96">
        <v>0.14238984029247642</v>
      </c>
      <c r="I60" s="23"/>
      <c r="J60" s="115" t="s">
        <v>110</v>
      </c>
      <c r="K60" s="113">
        <v>6</v>
      </c>
      <c r="M60" s="24"/>
      <c r="N60" s="24"/>
      <c r="O60" s="24"/>
    </row>
    <row r="61" spans="1:15" ht="15">
      <c r="A61" s="126" t="s">
        <v>111</v>
      </c>
      <c r="B61" s="22">
        <v>0</v>
      </c>
      <c r="C61" s="22">
        <v>0</v>
      </c>
      <c r="D61" s="22">
        <v>0</v>
      </c>
      <c r="E61" s="22">
        <v>0</v>
      </c>
      <c r="F61" s="82">
        <v>0</v>
      </c>
      <c r="G61" s="22">
        <v>0</v>
      </c>
      <c r="H61" s="96">
        <v>0</v>
      </c>
      <c r="I61" s="23"/>
      <c r="J61" s="114" t="s">
        <v>112</v>
      </c>
      <c r="K61" s="113">
        <v>166</v>
      </c>
      <c r="M61" s="24"/>
      <c r="N61" s="24"/>
      <c r="O61" s="24"/>
    </row>
    <row r="62" spans="1:15" ht="15">
      <c r="A62" s="119"/>
      <c r="B62" s="22"/>
      <c r="C62" s="22"/>
      <c r="D62" s="22"/>
      <c r="E62" s="22"/>
      <c r="F62" s="22"/>
      <c r="G62" s="22"/>
      <c r="H62" s="120"/>
      <c r="I62" s="23"/>
      <c r="J62" s="112"/>
      <c r="K62" s="113"/>
      <c r="M62" s="24"/>
      <c r="N62" s="24"/>
      <c r="O62" s="24"/>
    </row>
    <row r="63" spans="1:15" ht="15">
      <c r="A63" s="116" t="s">
        <v>113</v>
      </c>
      <c r="B63" s="121">
        <v>66</v>
      </c>
      <c r="C63" s="121">
        <v>746</v>
      </c>
      <c r="D63" s="121">
        <v>29</v>
      </c>
      <c r="E63" s="121">
        <v>4090</v>
      </c>
      <c r="F63" s="121">
        <v>266</v>
      </c>
      <c r="G63" s="121">
        <v>5197</v>
      </c>
      <c r="H63" s="117"/>
      <c r="I63" s="23"/>
      <c r="J63" s="116" t="s">
        <v>10</v>
      </c>
      <c r="K63" s="117">
        <v>5197</v>
      </c>
      <c r="M63" s="24"/>
      <c r="N63" s="24"/>
      <c r="O63" s="24"/>
    </row>
    <row r="64" spans="1:15" ht="15">
      <c r="A64" s="118"/>
      <c r="I64" s="23"/>
      <c r="M64" s="24"/>
      <c r="N64" s="24"/>
      <c r="O64" s="24"/>
    </row>
    <row r="68" spans="7:15" ht="15">
      <c r="G68" s="24" t="s">
        <v>154</v>
      </c>
      <c r="J68" s="23"/>
      <c r="M68" s="24"/>
      <c r="N68" s="24"/>
      <c r="O68" s="24"/>
    </row>
  </sheetData>
  <mergeCells count="35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{23E59F68-58B2-48AA-BBA4-75523A5E9F39}</x14:id>
        </ext>
      </extLst>
    </cfRule>
  </conditionalFormatting>
  <conditionalFormatting sqref="H13:H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{5673CB82-4D86-450D-8174-2E091D0DDD66}</x14:id>
        </ext>
      </extLst>
    </cfRule>
  </conditionalFormatting>
  <conditionalFormatting sqref="K8:K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{8328BA2A-62F8-4106-872E-71047F2B570D}</x14:id>
        </ext>
      </extLst>
    </cfRule>
  </conditionalFormatting>
  <conditionalFormatting sqref="C20:C32 D20:E30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{5D6F9BAE-E772-45C3-AD33-CAE9BB78A2C6}</x14:id>
        </ext>
      </extLst>
    </cfRule>
  </conditionalFormatting>
  <conditionalFormatting sqref="K27:K30 H31:H32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{A670FA98-2DB3-4855-9C1E-33FAD2BDE677}</x14:id>
        </ext>
      </extLst>
    </cfRule>
  </conditionalFormatting>
  <conditionalFormatting sqref="I35:I4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{3E54F332-611E-4690-8EBB-0CA964F02DC7}</x14:id>
        </ext>
      </extLst>
    </cfRule>
  </conditionalFormatting>
  <conditionalFormatting sqref="E35:E4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{94BB5ED8-820D-4C8F-9660-326BFD7DCD48}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E59F68-58B2-48AA-BBA4-75523A5E9F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5673CB82-4D86-450D-8174-2E091D0DDD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8328BA2A-62F8-4106-872E-71047F2B5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5D6F9BAE-E772-45C3-AD33-CAE9BB78A2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A670FA98-2DB3-4855-9C1E-33FAD2BDE6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3E54F332-611E-4690-8EBB-0CA964F02D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94BB5ED8-820D-4C8F-9660-326BFD7DCD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E35:E44</xm:sqref>
        </x14:conditionalFormatting>
        <x14:conditionalFormatting xmlns:xm="http://schemas.microsoft.com/office/excel/2006/main">
          <x14:cfRule type="iconSet" priority="14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3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9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8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7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6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5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20" id="{FA13EAA4-D0E8-422F-94E6-CDD4EBA9AFD3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21" id="{7ACC9346-5FD3-49D9-B8AC-4554D057967B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22" id="{13E8F796-31BF-4A28-ACFD-6E9EE6A21CB6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4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25" id="{34576990-4580-4EBC-A7DF-9AAB85B0C4AE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>
      <c r="A2" s="165" t="s">
        <v>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>
      <c r="A4" s="3"/>
      <c r="B4" s="3"/>
      <c r="C4" s="3"/>
      <c r="D4" s="3"/>
      <c r="E4" s="4"/>
    </row>
    <row r="5" spans="1:14" ht="15.75">
      <c r="A5" s="167" t="s">
        <v>149</v>
      </c>
      <c r="B5" s="168"/>
      <c r="C5" s="168"/>
      <c r="D5" s="168"/>
      <c r="E5" s="168"/>
      <c r="F5" s="168"/>
      <c r="G5" s="168"/>
      <c r="H5" s="168"/>
      <c r="I5" s="169"/>
      <c r="K5" s="170" t="s">
        <v>3</v>
      </c>
      <c r="L5" s="171"/>
      <c r="M5" s="171"/>
      <c r="N5" s="172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45</v>
      </c>
      <c r="B8" s="9">
        <v>34</v>
      </c>
      <c r="C8" s="10">
        <v>442</v>
      </c>
      <c r="D8" s="10">
        <v>2020</v>
      </c>
      <c r="E8" s="9">
        <v>11</v>
      </c>
      <c r="F8" s="9">
        <v>124</v>
      </c>
      <c r="G8" s="9" t="s">
        <v>17</v>
      </c>
      <c r="H8" s="9">
        <f t="shared" ref="H8:H35" si="0">SUM(B8:G8)</f>
        <v>2631</v>
      </c>
      <c r="I8" s="11">
        <f>H8/$H$52</f>
        <v>0.50625360785068307</v>
      </c>
      <c r="K8" s="10">
        <f t="shared" ref="K8:L46" si="1">C8</f>
        <v>442</v>
      </c>
      <c r="L8" s="10">
        <f t="shared" si="1"/>
        <v>2020</v>
      </c>
      <c r="M8" s="9">
        <f t="shared" ref="M8:M13" si="2">SUM(K8:L8)</f>
        <v>2462</v>
      </c>
      <c r="N8" s="11">
        <f>M8/$M$52</f>
        <v>0.50909842845326714</v>
      </c>
    </row>
    <row r="9" spans="1:14">
      <c r="A9" s="8" t="s">
        <v>48</v>
      </c>
      <c r="B9" s="9">
        <v>21</v>
      </c>
      <c r="C9" s="10">
        <v>195</v>
      </c>
      <c r="D9" s="10">
        <v>1403</v>
      </c>
      <c r="E9" s="9">
        <v>1</v>
      </c>
      <c r="F9" s="9">
        <v>97</v>
      </c>
      <c r="G9" s="9" t="s">
        <v>17</v>
      </c>
      <c r="H9" s="9">
        <f t="shared" si="0"/>
        <v>1717</v>
      </c>
      <c r="I9" s="11">
        <f>H9/$H$52</f>
        <v>0.33038291321916491</v>
      </c>
      <c r="K9" s="10">
        <f t="shared" si="1"/>
        <v>195</v>
      </c>
      <c r="L9" s="10">
        <f t="shared" si="1"/>
        <v>1403</v>
      </c>
      <c r="M9" s="9">
        <f t="shared" si="2"/>
        <v>1598</v>
      </c>
      <c r="N9" s="11">
        <f>M9/$M$52</f>
        <v>0.33043837882547561</v>
      </c>
    </row>
    <row r="10" spans="1:14">
      <c r="A10" s="8" t="s">
        <v>50</v>
      </c>
      <c r="B10" s="9">
        <v>2</v>
      </c>
      <c r="C10" s="10">
        <v>17</v>
      </c>
      <c r="D10" s="10">
        <v>94</v>
      </c>
      <c r="E10" s="9"/>
      <c r="F10" s="9">
        <v>3</v>
      </c>
      <c r="G10" s="9" t="s">
        <v>17</v>
      </c>
      <c r="H10" s="9">
        <f t="shared" si="0"/>
        <v>116</v>
      </c>
      <c r="I10" s="11">
        <f>H10/$H$52</f>
        <v>2.232056955936117E-2</v>
      </c>
      <c r="K10" s="10">
        <f t="shared" si="1"/>
        <v>17</v>
      </c>
      <c r="L10" s="10">
        <f t="shared" si="1"/>
        <v>94</v>
      </c>
      <c r="M10" s="9">
        <f t="shared" si="2"/>
        <v>111</v>
      </c>
      <c r="N10" s="11">
        <f>M10/$M$52</f>
        <v>2.295285359801489E-2</v>
      </c>
    </row>
    <row r="11" spans="1:14">
      <c r="A11" s="8" t="s">
        <v>52</v>
      </c>
      <c r="B11" s="9">
        <v>2</v>
      </c>
      <c r="C11" s="10">
        <v>14</v>
      </c>
      <c r="D11" s="10">
        <v>74</v>
      </c>
      <c r="E11" s="9">
        <v>2</v>
      </c>
      <c r="F11" s="9">
        <v>9</v>
      </c>
      <c r="G11" s="9" t="s">
        <v>17</v>
      </c>
      <c r="H11" s="9">
        <f t="shared" si="0"/>
        <v>101</v>
      </c>
      <c r="I11" s="11">
        <f>H11/$H$52</f>
        <v>1.9434289012892052E-2</v>
      </c>
      <c r="K11" s="10">
        <f t="shared" si="1"/>
        <v>14</v>
      </c>
      <c r="L11" s="10">
        <f t="shared" si="1"/>
        <v>74</v>
      </c>
      <c r="M11" s="9">
        <f t="shared" si="2"/>
        <v>88</v>
      </c>
      <c r="N11" s="11">
        <f>M11/$M$52</f>
        <v>1.8196856906534328E-2</v>
      </c>
    </row>
    <row r="12" spans="1:14">
      <c r="A12" s="8" t="s">
        <v>54</v>
      </c>
      <c r="B12" s="9"/>
      <c r="C12" s="10">
        <v>2</v>
      </c>
      <c r="D12" s="10">
        <v>71</v>
      </c>
      <c r="E12" s="9"/>
      <c r="F12" s="9"/>
      <c r="G12" s="9" t="s">
        <v>17</v>
      </c>
      <c r="H12" s="9">
        <f t="shared" si="0"/>
        <v>73</v>
      </c>
      <c r="I12" s="11">
        <f>H12/$H$52</f>
        <v>1.4046565326149701E-2</v>
      </c>
      <c r="K12" s="10">
        <f t="shared" si="1"/>
        <v>2</v>
      </c>
      <c r="L12" s="10">
        <f t="shared" si="1"/>
        <v>71</v>
      </c>
      <c r="M12" s="9">
        <f t="shared" si="2"/>
        <v>73</v>
      </c>
      <c r="N12" s="11">
        <f>M12/$M$52</f>
        <v>1.5095119933829611E-2</v>
      </c>
    </row>
    <row r="13" spans="1:14">
      <c r="A13" s="8" t="s">
        <v>56</v>
      </c>
      <c r="B13" s="9">
        <v>1</v>
      </c>
      <c r="C13" s="10">
        <v>8</v>
      </c>
      <c r="D13" s="10">
        <v>54</v>
      </c>
      <c r="E13" s="9">
        <v>3</v>
      </c>
      <c r="F13" s="9">
        <v>5</v>
      </c>
      <c r="G13" s="9" t="s">
        <v>17</v>
      </c>
      <c r="H13" s="9">
        <f t="shared" si="0"/>
        <v>71</v>
      </c>
      <c r="I13" s="11">
        <f>H13/$H$52</f>
        <v>1.366172791995382E-2</v>
      </c>
      <c r="K13" s="10">
        <f>C13</f>
        <v>8</v>
      </c>
      <c r="L13" s="10">
        <f>D13</f>
        <v>54</v>
      </c>
      <c r="M13" s="9">
        <f t="shared" si="2"/>
        <v>62</v>
      </c>
      <c r="N13" s="11">
        <f>M13/$M$52</f>
        <v>1.282051282051282E-2</v>
      </c>
    </row>
    <row r="14" spans="1:14">
      <c r="A14" s="8" t="s">
        <v>58</v>
      </c>
      <c r="B14" s="9">
        <v>1</v>
      </c>
      <c r="C14" s="10">
        <v>7</v>
      </c>
      <c r="D14" s="10">
        <v>53</v>
      </c>
      <c r="E14" s="9"/>
      <c r="F14" s="9">
        <v>5</v>
      </c>
      <c r="G14" s="9" t="s">
        <v>17</v>
      </c>
      <c r="H14" s="9">
        <f t="shared" si="0"/>
        <v>66</v>
      </c>
      <c r="I14" s="11">
        <f>H14/$H$52</f>
        <v>1.2699634404464115E-2</v>
      </c>
      <c r="K14" s="10">
        <f>C14</f>
        <v>7</v>
      </c>
      <c r="L14" s="10">
        <f t="shared" si="1"/>
        <v>53</v>
      </c>
      <c r="M14" s="9">
        <f t="shared" ref="M14:M31" si="3">SUM(K14:L14)</f>
        <v>60</v>
      </c>
      <c r="N14" s="11">
        <f>M14/$M$52</f>
        <v>1.2406947890818859E-2</v>
      </c>
    </row>
    <row r="15" spans="1:14">
      <c r="A15" s="8" t="s">
        <v>59</v>
      </c>
      <c r="B15" s="9"/>
      <c r="C15" s="10">
        <v>3</v>
      </c>
      <c r="D15" s="10">
        <v>45</v>
      </c>
      <c r="E15" s="9"/>
      <c r="F15" s="9"/>
      <c r="G15" s="9" t="s">
        <v>17</v>
      </c>
      <c r="H15" s="9">
        <f t="shared" ref="H15:H16" si="4">SUM(B15:G15)</f>
        <v>48</v>
      </c>
      <c r="I15" s="11">
        <f>H15/$H$52</f>
        <v>9.2360977487011744E-3</v>
      </c>
      <c r="K15" s="10">
        <f>C15</f>
        <v>3</v>
      </c>
      <c r="L15" s="10">
        <f t="shared" ref="L15:L16" si="5">D15</f>
        <v>45</v>
      </c>
      <c r="M15" s="9">
        <f t="shared" ref="M15:M16" si="6">SUM(K15:L15)</f>
        <v>48</v>
      </c>
      <c r="N15" s="11">
        <f>M15/$M$52</f>
        <v>9.9255583126550868E-3</v>
      </c>
    </row>
    <row r="16" spans="1:14">
      <c r="A16" s="8" t="s">
        <v>61</v>
      </c>
      <c r="B16" s="9"/>
      <c r="C16" s="10">
        <v>2</v>
      </c>
      <c r="D16" s="10">
        <v>39</v>
      </c>
      <c r="E16" s="9"/>
      <c r="F16" s="9">
        <v>2</v>
      </c>
      <c r="G16" s="9" t="s">
        <v>17</v>
      </c>
      <c r="H16" s="9">
        <f t="shared" si="4"/>
        <v>43</v>
      </c>
      <c r="I16" s="11">
        <f>H16/$H$52</f>
        <v>8.274004233211469E-3</v>
      </c>
      <c r="K16" s="10">
        <f>C16</f>
        <v>2</v>
      </c>
      <c r="L16" s="10">
        <f t="shared" si="5"/>
        <v>39</v>
      </c>
      <c r="M16" s="9">
        <f t="shared" si="6"/>
        <v>41</v>
      </c>
      <c r="N16" s="11">
        <f>M16/$M$52</f>
        <v>8.4780810587262202E-3</v>
      </c>
    </row>
    <row r="17" spans="1:14">
      <c r="A17" s="8" t="s">
        <v>62</v>
      </c>
      <c r="B17" s="9">
        <v>2</v>
      </c>
      <c r="C17" s="10">
        <v>18</v>
      </c>
      <c r="D17" s="10">
        <v>9</v>
      </c>
      <c r="E17" s="9">
        <v>4</v>
      </c>
      <c r="F17" s="9">
        <v>4</v>
      </c>
      <c r="G17" s="9" t="s">
        <v>17</v>
      </c>
      <c r="H17" s="9">
        <f>SUM(B17:G17)</f>
        <v>37</v>
      </c>
      <c r="I17" s="11">
        <f>H17/$H$52</f>
        <v>7.1194920146238211E-3</v>
      </c>
      <c r="K17" s="10">
        <f>C17</f>
        <v>18</v>
      </c>
      <c r="L17" s="10">
        <f>D17</f>
        <v>9</v>
      </c>
      <c r="M17" s="9">
        <f>SUM(K17:L17)</f>
        <v>27</v>
      </c>
      <c r="N17" s="11">
        <f>M17/$M$52</f>
        <v>5.5831265508684861E-3</v>
      </c>
    </row>
    <row r="18" spans="1:14">
      <c r="A18" s="8" t="s">
        <v>115</v>
      </c>
      <c r="B18" s="9">
        <v>1</v>
      </c>
      <c r="C18" s="10">
        <v>5</v>
      </c>
      <c r="D18" s="10">
        <v>27</v>
      </c>
      <c r="E18" s="9"/>
      <c r="F18" s="9">
        <v>1</v>
      </c>
      <c r="G18" s="9" t="s">
        <v>17</v>
      </c>
      <c r="H18" s="9">
        <f>SUM(B18:G18)</f>
        <v>34</v>
      </c>
      <c r="I18" s="11">
        <f>H18/$H$52</f>
        <v>6.542235905329998E-3</v>
      </c>
      <c r="K18" s="10">
        <f>C18</f>
        <v>5</v>
      </c>
      <c r="L18" s="10">
        <f>D18</f>
        <v>27</v>
      </c>
      <c r="M18" s="9">
        <f>SUM(K18:L18)</f>
        <v>32</v>
      </c>
      <c r="N18" s="11">
        <f>M18/$M$52</f>
        <v>6.6170388751033912E-3</v>
      </c>
    </row>
    <row r="19" spans="1:14">
      <c r="A19" s="8" t="s">
        <v>116</v>
      </c>
      <c r="B19" s="9"/>
      <c r="C19" s="10">
        <v>5</v>
      </c>
      <c r="D19" s="10">
        <v>25</v>
      </c>
      <c r="E19" s="9">
        <v>2</v>
      </c>
      <c r="F19" s="9">
        <v>1</v>
      </c>
      <c r="G19" s="9" t="s">
        <v>17</v>
      </c>
      <c r="H19" s="9">
        <f t="shared" si="0"/>
        <v>33</v>
      </c>
      <c r="I19" s="11">
        <f>H19/$H$52</f>
        <v>6.3498172022320573E-3</v>
      </c>
      <c r="K19" s="10">
        <f t="shared" si="1"/>
        <v>5</v>
      </c>
      <c r="L19" s="10">
        <f t="shared" si="1"/>
        <v>25</v>
      </c>
      <c r="M19" s="9">
        <f t="shared" si="3"/>
        <v>30</v>
      </c>
      <c r="N19" s="11">
        <f>M19/$M$52</f>
        <v>6.2034739454094297E-3</v>
      </c>
    </row>
    <row r="20" spans="1:14">
      <c r="A20" s="8" t="s">
        <v>118</v>
      </c>
      <c r="B20" s="9"/>
      <c r="C20" s="10">
        <v>1</v>
      </c>
      <c r="D20" s="10">
        <v>27</v>
      </c>
      <c r="E20" s="9"/>
      <c r="F20" s="9">
        <v>1</v>
      </c>
      <c r="G20" s="9" t="s">
        <v>17</v>
      </c>
      <c r="H20" s="9">
        <f t="shared" si="0"/>
        <v>29</v>
      </c>
      <c r="I20" s="11">
        <f>H20/$H$52</f>
        <v>5.5801423898402926E-3</v>
      </c>
      <c r="K20" s="10">
        <f>C20</f>
        <v>1</v>
      </c>
      <c r="L20" s="10">
        <f>D20</f>
        <v>27</v>
      </c>
      <c r="M20" s="9">
        <f>SUM(K20:L20)</f>
        <v>28</v>
      </c>
      <c r="N20" s="11">
        <f>M20/$M$52</f>
        <v>5.7899090157154673E-3</v>
      </c>
    </row>
    <row r="21" spans="1:14">
      <c r="A21" s="8" t="s">
        <v>117</v>
      </c>
      <c r="B21" s="9"/>
      <c r="C21" s="10">
        <v>3</v>
      </c>
      <c r="D21" s="10">
        <v>20</v>
      </c>
      <c r="E21" s="9"/>
      <c r="F21" s="9">
        <v>4</v>
      </c>
      <c r="G21" s="9" t="s">
        <v>17</v>
      </c>
      <c r="H21" s="9">
        <f t="shared" si="0"/>
        <v>27</v>
      </c>
      <c r="I21" s="11">
        <f>H21/$H$52</f>
        <v>5.1953049836444103E-3</v>
      </c>
      <c r="K21" s="10">
        <f t="shared" si="1"/>
        <v>3</v>
      </c>
      <c r="L21" s="10">
        <f t="shared" si="1"/>
        <v>20</v>
      </c>
      <c r="M21" s="9">
        <f t="shared" si="3"/>
        <v>23</v>
      </c>
      <c r="N21" s="11">
        <f>M21/$M$52</f>
        <v>4.7559966914805622E-3</v>
      </c>
    </row>
    <row r="22" spans="1:14">
      <c r="A22" s="8" t="s">
        <v>119</v>
      </c>
      <c r="B22" s="9"/>
      <c r="C22" s="10">
        <v>3</v>
      </c>
      <c r="D22" s="10">
        <v>17</v>
      </c>
      <c r="E22" s="9">
        <v>1</v>
      </c>
      <c r="F22" s="9">
        <v>2</v>
      </c>
      <c r="G22" s="9" t="s">
        <v>17</v>
      </c>
      <c r="H22" s="9">
        <f>SUM(B22:G22)</f>
        <v>23</v>
      </c>
      <c r="I22" s="11">
        <f>H22/$H$52</f>
        <v>4.4256301712526456E-3</v>
      </c>
      <c r="K22" s="10">
        <f>C22</f>
        <v>3</v>
      </c>
      <c r="L22" s="10">
        <f>D22</f>
        <v>17</v>
      </c>
      <c r="M22" s="9">
        <f>SUM(K22:L22)</f>
        <v>20</v>
      </c>
      <c r="N22" s="11">
        <f>M22/$M$52</f>
        <v>4.1356492969396195E-3</v>
      </c>
    </row>
    <row r="23" spans="1:14">
      <c r="A23" s="8" t="s">
        <v>120</v>
      </c>
      <c r="B23" s="9"/>
      <c r="C23" s="10">
        <v>1</v>
      </c>
      <c r="D23" s="10">
        <v>16</v>
      </c>
      <c r="E23" s="9"/>
      <c r="F23" s="9">
        <v>2</v>
      </c>
      <c r="G23" s="9" t="s">
        <v>17</v>
      </c>
      <c r="H23" s="9">
        <f t="shared" si="0"/>
        <v>19</v>
      </c>
      <c r="I23" s="11">
        <f>H23/$H$52</f>
        <v>3.6559553588608813E-3</v>
      </c>
      <c r="K23" s="10">
        <f t="shared" si="1"/>
        <v>1</v>
      </c>
      <c r="L23" s="10">
        <f t="shared" si="1"/>
        <v>16</v>
      </c>
      <c r="M23" s="9">
        <f t="shared" si="3"/>
        <v>17</v>
      </c>
      <c r="N23" s="11">
        <f>M23/$M$52</f>
        <v>3.5153019023986768E-3</v>
      </c>
    </row>
    <row r="24" spans="1:14">
      <c r="A24" s="8" t="s">
        <v>121</v>
      </c>
      <c r="B24" s="9">
        <v>1</v>
      </c>
      <c r="C24" s="10">
        <v>1</v>
      </c>
      <c r="D24" s="10">
        <v>15</v>
      </c>
      <c r="E24" s="9"/>
      <c r="F24" s="9"/>
      <c r="G24" s="9" t="s">
        <v>17</v>
      </c>
      <c r="H24" s="9">
        <f t="shared" si="0"/>
        <v>17</v>
      </c>
      <c r="I24" s="11">
        <f>H24/$H$52</f>
        <v>3.271117952664999E-3</v>
      </c>
      <c r="K24" s="10">
        <f t="shared" si="1"/>
        <v>1</v>
      </c>
      <c r="L24" s="10">
        <f t="shared" si="1"/>
        <v>15</v>
      </c>
      <c r="M24" s="9">
        <f t="shared" si="3"/>
        <v>16</v>
      </c>
      <c r="N24" s="11">
        <f>M24/$M$52</f>
        <v>3.3085194375516956E-3</v>
      </c>
    </row>
    <row r="25" spans="1:14">
      <c r="A25" s="8" t="s">
        <v>123</v>
      </c>
      <c r="B25" s="9">
        <v>1</v>
      </c>
      <c r="C25" s="10">
        <v>5</v>
      </c>
      <c r="D25" s="10">
        <v>9</v>
      </c>
      <c r="E25" s="9"/>
      <c r="F25" s="9">
        <v>1</v>
      </c>
      <c r="G25" s="9" t="s">
        <v>17</v>
      </c>
      <c r="H25" s="9">
        <f t="shared" si="0"/>
        <v>16</v>
      </c>
      <c r="I25" s="11">
        <f>H25/$H$52</f>
        <v>3.0786992495670578E-3</v>
      </c>
      <c r="K25" s="10">
        <f t="shared" si="1"/>
        <v>5</v>
      </c>
      <c r="L25" s="10">
        <f t="shared" si="1"/>
        <v>9</v>
      </c>
      <c r="M25" s="9">
        <f t="shared" si="3"/>
        <v>14</v>
      </c>
      <c r="N25" s="11">
        <f>M25/$M$52</f>
        <v>2.8949545078577337E-3</v>
      </c>
    </row>
    <row r="26" spans="1:14">
      <c r="A26" s="8" t="s">
        <v>122</v>
      </c>
      <c r="B26" s="9"/>
      <c r="C26" s="10">
        <v>3</v>
      </c>
      <c r="D26" s="10">
        <v>11</v>
      </c>
      <c r="E26" s="9"/>
      <c r="F26" s="9"/>
      <c r="G26" s="9" t="s">
        <v>17</v>
      </c>
      <c r="H26" s="9">
        <f>SUM(B26:G26)</f>
        <v>14</v>
      </c>
      <c r="I26" s="11">
        <f>H26/$H$52</f>
        <v>2.6938618433711755E-3</v>
      </c>
      <c r="K26" s="10">
        <f>C26</f>
        <v>3</v>
      </c>
      <c r="L26" s="10">
        <f>D26</f>
        <v>11</v>
      </c>
      <c r="M26" s="9">
        <f>SUM(K26:L26)</f>
        <v>14</v>
      </c>
      <c r="N26" s="11">
        <f>M26/$M$52</f>
        <v>2.8949545078577337E-3</v>
      </c>
    </row>
    <row r="27" spans="1:14">
      <c r="A27" s="8" t="s">
        <v>124</v>
      </c>
      <c r="B27" s="9"/>
      <c r="C27" s="10">
        <v>1</v>
      </c>
      <c r="D27" s="10">
        <v>9</v>
      </c>
      <c r="E27" s="9"/>
      <c r="F27" s="9">
        <v>2</v>
      </c>
      <c r="G27" s="9" t="s">
        <v>17</v>
      </c>
      <c r="H27" s="9">
        <f t="shared" si="0"/>
        <v>12</v>
      </c>
      <c r="I27" s="11">
        <f>H27/$H$52</f>
        <v>2.3090244371752936E-3</v>
      </c>
      <c r="K27" s="10">
        <f t="shared" si="1"/>
        <v>1</v>
      </c>
      <c r="L27" s="10">
        <f t="shared" si="1"/>
        <v>9</v>
      </c>
      <c r="M27" s="9">
        <f t="shared" si="3"/>
        <v>10</v>
      </c>
      <c r="N27" s="11">
        <f>M27/$M$52</f>
        <v>2.0678246484698098E-3</v>
      </c>
    </row>
    <row r="28" spans="1:14">
      <c r="A28" s="8" t="s">
        <v>126</v>
      </c>
      <c r="B28" s="9"/>
      <c r="C28" s="10">
        <v>2</v>
      </c>
      <c r="D28" s="10">
        <v>7</v>
      </c>
      <c r="E28" s="9"/>
      <c r="F28" s="9">
        <v>1</v>
      </c>
      <c r="G28" s="9" t="s">
        <v>17</v>
      </c>
      <c r="H28" s="9">
        <f>SUM(B28:G28)</f>
        <v>10</v>
      </c>
      <c r="I28" s="11">
        <f>H28/$H$52</f>
        <v>1.9241870309794113E-3</v>
      </c>
      <c r="K28" s="10">
        <f>C28</f>
        <v>2</v>
      </c>
      <c r="L28" s="10">
        <f>D28</f>
        <v>7</v>
      </c>
      <c r="M28" s="9">
        <f>SUM(K28:L28)</f>
        <v>9</v>
      </c>
      <c r="N28" s="11">
        <f>M28/$M$52</f>
        <v>1.8610421836228288E-3</v>
      </c>
    </row>
    <row r="29" spans="1:14">
      <c r="A29" s="8" t="s">
        <v>125</v>
      </c>
      <c r="B29" s="9"/>
      <c r="C29" s="10"/>
      <c r="D29" s="10">
        <v>9</v>
      </c>
      <c r="E29" s="9"/>
      <c r="F29" s="9"/>
      <c r="G29" s="9" t="s">
        <v>17</v>
      </c>
      <c r="H29" s="9">
        <f>SUM(B29:G29)</f>
        <v>9</v>
      </c>
      <c r="I29" s="11">
        <f>H29/$H$52</f>
        <v>1.7317683278814701E-3</v>
      </c>
      <c r="K29" s="10">
        <f>C29</f>
        <v>0</v>
      </c>
      <c r="L29" s="10">
        <f>D29</f>
        <v>9</v>
      </c>
      <c r="M29" s="9">
        <f>SUM(K29:L29)</f>
        <v>9</v>
      </c>
      <c r="N29" s="11">
        <f>M29/$M$52</f>
        <v>1.8610421836228288E-3</v>
      </c>
    </row>
    <row r="30" spans="1:14">
      <c r="A30" s="8" t="s">
        <v>127</v>
      </c>
      <c r="B30" s="9"/>
      <c r="C30" s="10">
        <v>2</v>
      </c>
      <c r="D30" s="10">
        <v>6</v>
      </c>
      <c r="E30" s="9"/>
      <c r="F30" s="9"/>
      <c r="G30" s="9" t="s">
        <v>17</v>
      </c>
      <c r="H30" s="9">
        <f t="shared" si="0"/>
        <v>8</v>
      </c>
      <c r="I30" s="11">
        <f>H30/$H$52</f>
        <v>1.5393496247835289E-3</v>
      </c>
      <c r="K30" s="10">
        <f t="shared" si="1"/>
        <v>2</v>
      </c>
      <c r="L30" s="10">
        <f t="shared" si="1"/>
        <v>6</v>
      </c>
      <c r="M30" s="9">
        <f t="shared" si="3"/>
        <v>8</v>
      </c>
      <c r="N30" s="11">
        <f>M30/$M$52</f>
        <v>1.6542597187758478E-3</v>
      </c>
    </row>
    <row r="31" spans="1:14">
      <c r="A31" s="8" t="s">
        <v>128</v>
      </c>
      <c r="B31" s="9"/>
      <c r="C31" s="10"/>
      <c r="D31" s="10">
        <v>1</v>
      </c>
      <c r="E31" s="9">
        <v>5</v>
      </c>
      <c r="F31" s="9"/>
      <c r="G31" s="9" t="s">
        <v>17</v>
      </c>
      <c r="H31" s="9">
        <f t="shared" si="0"/>
        <v>6</v>
      </c>
      <c r="I31" s="11">
        <f>H31/$H$52</f>
        <v>1.1545122185876468E-3</v>
      </c>
      <c r="K31" s="10">
        <f t="shared" si="1"/>
        <v>0</v>
      </c>
      <c r="L31" s="10">
        <f t="shared" si="1"/>
        <v>1</v>
      </c>
      <c r="M31" s="9">
        <f t="shared" si="3"/>
        <v>1</v>
      </c>
      <c r="N31" s="11">
        <f>M31/$M$52</f>
        <v>2.0678246484698098E-4</v>
      </c>
    </row>
    <row r="32" spans="1:14">
      <c r="A32" s="8" t="s">
        <v>129</v>
      </c>
      <c r="B32" s="9"/>
      <c r="C32" s="10">
        <v>1</v>
      </c>
      <c r="D32" s="10">
        <v>4</v>
      </c>
      <c r="E32" s="9"/>
      <c r="F32" s="9"/>
      <c r="G32" s="9" t="s">
        <v>17</v>
      </c>
      <c r="H32" s="9">
        <f t="shared" si="0"/>
        <v>5</v>
      </c>
      <c r="I32" s="11">
        <f>H32/$H$52</f>
        <v>9.6209351548970563E-4</v>
      </c>
      <c r="K32" s="10">
        <f t="shared" si="1"/>
        <v>1</v>
      </c>
      <c r="L32" s="10">
        <f t="shared" si="1"/>
        <v>4</v>
      </c>
      <c r="M32" s="9">
        <f t="shared" ref="M32:M51" si="7">SUM(K32:L32)</f>
        <v>5</v>
      </c>
      <c r="N32" s="11">
        <f>M32/$M$52</f>
        <v>1.0339123242349049E-3</v>
      </c>
    </row>
    <row r="33" spans="1:14">
      <c r="A33" s="8" t="s">
        <v>133</v>
      </c>
      <c r="B33" s="9"/>
      <c r="C33" s="10"/>
      <c r="D33" s="10">
        <v>2</v>
      </c>
      <c r="E33" s="9"/>
      <c r="F33" s="9">
        <v>1</v>
      </c>
      <c r="G33" s="9" t="s">
        <v>17</v>
      </c>
      <c r="H33" s="9">
        <f t="shared" si="0"/>
        <v>3</v>
      </c>
      <c r="I33" s="11">
        <f>H33/$H$52</f>
        <v>5.772561092938234E-4</v>
      </c>
      <c r="K33" s="10">
        <f t="shared" ref="K33:L36" si="8">C33</f>
        <v>0</v>
      </c>
      <c r="L33" s="10">
        <f t="shared" si="8"/>
        <v>2</v>
      </c>
      <c r="M33" s="9">
        <f t="shared" si="7"/>
        <v>2</v>
      </c>
      <c r="N33" s="11">
        <f>M33/$M$52</f>
        <v>4.1356492969396195E-4</v>
      </c>
    </row>
    <row r="34" spans="1:14">
      <c r="A34" s="8" t="s">
        <v>132</v>
      </c>
      <c r="B34" s="9"/>
      <c r="C34" s="10"/>
      <c r="D34" s="10">
        <v>2</v>
      </c>
      <c r="E34" s="9"/>
      <c r="F34" s="9">
        <v>1</v>
      </c>
      <c r="G34" s="9" t="s">
        <v>17</v>
      </c>
      <c r="H34" s="9">
        <f t="shared" si="0"/>
        <v>3</v>
      </c>
      <c r="I34" s="11">
        <f>H34/$H$52</f>
        <v>5.772561092938234E-4</v>
      </c>
      <c r="K34" s="10">
        <f>C34</f>
        <v>0</v>
      </c>
      <c r="L34" s="10">
        <f>D34</f>
        <v>2</v>
      </c>
      <c r="M34" s="9">
        <f t="shared" si="7"/>
        <v>2</v>
      </c>
      <c r="N34" s="11">
        <f>M34/$M$52</f>
        <v>4.1356492969396195E-4</v>
      </c>
    </row>
    <row r="35" spans="1:14">
      <c r="A35" s="8" t="s">
        <v>130</v>
      </c>
      <c r="B35" s="9"/>
      <c r="C35" s="10">
        <v>1</v>
      </c>
      <c r="D35" s="10">
        <v>2</v>
      </c>
      <c r="E35" s="9"/>
      <c r="F35" s="9"/>
      <c r="G35" s="9" t="s">
        <v>17</v>
      </c>
      <c r="H35" s="9">
        <f t="shared" si="0"/>
        <v>3</v>
      </c>
      <c r="I35" s="11">
        <f>H35/$H$52</f>
        <v>5.772561092938234E-4</v>
      </c>
      <c r="K35" s="10">
        <f t="shared" si="8"/>
        <v>1</v>
      </c>
      <c r="L35" s="10">
        <f t="shared" si="8"/>
        <v>2</v>
      </c>
      <c r="M35" s="9">
        <f t="shared" si="7"/>
        <v>3</v>
      </c>
      <c r="N35" s="11">
        <f>M35/$M$52</f>
        <v>6.2034739454094293E-4</v>
      </c>
    </row>
    <row r="36" spans="1:14">
      <c r="A36" s="8" t="s">
        <v>131</v>
      </c>
      <c r="B36" s="9"/>
      <c r="C36" s="10">
        <v>1</v>
      </c>
      <c r="D36" s="10">
        <v>2</v>
      </c>
      <c r="E36" s="9"/>
      <c r="F36" s="9"/>
      <c r="G36" s="9" t="s">
        <v>17</v>
      </c>
      <c r="H36" s="9">
        <f t="shared" ref="H36:H51" si="9">SUM(B36:G36)</f>
        <v>3</v>
      </c>
      <c r="I36" s="11">
        <f>H36/$H$52</f>
        <v>5.772561092938234E-4</v>
      </c>
      <c r="K36" s="10">
        <f t="shared" si="8"/>
        <v>1</v>
      </c>
      <c r="L36" s="10">
        <f t="shared" si="8"/>
        <v>2</v>
      </c>
      <c r="M36" s="9">
        <f t="shared" si="7"/>
        <v>3</v>
      </c>
      <c r="N36" s="11">
        <f>M36/$M$52</f>
        <v>6.2034739454094293E-4</v>
      </c>
    </row>
    <row r="37" spans="1:14">
      <c r="A37" s="8" t="s">
        <v>135</v>
      </c>
      <c r="B37" s="9"/>
      <c r="C37" s="10"/>
      <c r="D37" s="10">
        <v>2</v>
      </c>
      <c r="E37" s="9"/>
      <c r="F37" s="9"/>
      <c r="G37" s="9" t="s">
        <v>17</v>
      </c>
      <c r="H37" s="9">
        <f t="shared" si="9"/>
        <v>2</v>
      </c>
      <c r="I37" s="11">
        <f>H37/$H$52</f>
        <v>3.8483740619588223E-4</v>
      </c>
      <c r="K37" s="10">
        <f t="shared" si="1"/>
        <v>0</v>
      </c>
      <c r="L37" s="10">
        <f t="shared" si="1"/>
        <v>2</v>
      </c>
      <c r="M37" s="9">
        <f t="shared" si="7"/>
        <v>2</v>
      </c>
      <c r="N37" s="11">
        <f>M37/$M$52</f>
        <v>4.1356492969396195E-4</v>
      </c>
    </row>
    <row r="38" spans="1:14">
      <c r="A38" s="8" t="s">
        <v>137</v>
      </c>
      <c r="B38" s="9"/>
      <c r="C38" s="10"/>
      <c r="D38" s="10">
        <v>2</v>
      </c>
      <c r="E38" s="9"/>
      <c r="F38" s="9"/>
      <c r="G38" s="9" t="s">
        <v>17</v>
      </c>
      <c r="H38" s="9">
        <f t="shared" si="9"/>
        <v>2</v>
      </c>
      <c r="I38" s="11">
        <f>H38/$H$52</f>
        <v>3.8483740619588223E-4</v>
      </c>
      <c r="K38" s="10">
        <f>C38</f>
        <v>0</v>
      </c>
      <c r="L38" s="10">
        <f>D38</f>
        <v>2</v>
      </c>
      <c r="M38" s="9">
        <f t="shared" si="7"/>
        <v>2</v>
      </c>
      <c r="N38" s="11">
        <f>M38/$M$52</f>
        <v>4.1356492969396195E-4</v>
      </c>
    </row>
    <row r="39" spans="1:14">
      <c r="A39" s="8" t="s">
        <v>134</v>
      </c>
      <c r="B39" s="9"/>
      <c r="C39" s="10"/>
      <c r="D39" s="10">
        <v>2</v>
      </c>
      <c r="E39" s="9"/>
      <c r="F39" s="9"/>
      <c r="G39" s="9" t="s">
        <v>17</v>
      </c>
      <c r="H39" s="9">
        <f t="shared" si="9"/>
        <v>2</v>
      </c>
      <c r="I39" s="11">
        <f>H39/$H$52</f>
        <v>3.8483740619588223E-4</v>
      </c>
      <c r="K39" s="10">
        <f t="shared" si="1"/>
        <v>0</v>
      </c>
      <c r="L39" s="10">
        <f t="shared" si="1"/>
        <v>2</v>
      </c>
      <c r="M39" s="9">
        <f t="shared" si="7"/>
        <v>2</v>
      </c>
      <c r="N39" s="11">
        <f>M39/$M$52</f>
        <v>4.1356492969396195E-4</v>
      </c>
    </row>
    <row r="40" spans="1:14">
      <c r="A40" s="8" t="s">
        <v>138</v>
      </c>
      <c r="B40" s="9"/>
      <c r="C40" s="10"/>
      <c r="D40" s="10">
        <v>2</v>
      </c>
      <c r="E40" s="9"/>
      <c r="F40" s="9"/>
      <c r="G40" s="9" t="s">
        <v>17</v>
      </c>
      <c r="H40" s="9">
        <f t="shared" si="9"/>
        <v>2</v>
      </c>
      <c r="I40" s="11">
        <f>H40/$H$52</f>
        <v>3.8483740619588223E-4</v>
      </c>
      <c r="K40" s="10">
        <f>C40</f>
        <v>0</v>
      </c>
      <c r="L40" s="10">
        <f>D40</f>
        <v>2</v>
      </c>
      <c r="M40" s="9">
        <f t="shared" si="7"/>
        <v>2</v>
      </c>
      <c r="N40" s="11">
        <f>M40/$M$52</f>
        <v>4.1356492969396195E-4</v>
      </c>
    </row>
    <row r="41" spans="1:14">
      <c r="A41" s="8" t="s">
        <v>136</v>
      </c>
      <c r="B41" s="9"/>
      <c r="C41" s="10">
        <v>1</v>
      </c>
      <c r="D41" s="10">
        <v>1</v>
      </c>
      <c r="E41" s="9"/>
      <c r="F41" s="9"/>
      <c r="G41" s="9" t="s">
        <v>17</v>
      </c>
      <c r="H41" s="9">
        <f t="shared" si="9"/>
        <v>2</v>
      </c>
      <c r="I41" s="11">
        <f>H41/$H$52</f>
        <v>3.8483740619588223E-4</v>
      </c>
      <c r="K41" s="10">
        <f t="shared" si="1"/>
        <v>1</v>
      </c>
      <c r="L41" s="10">
        <f t="shared" si="1"/>
        <v>1</v>
      </c>
      <c r="M41" s="9">
        <f t="shared" si="7"/>
        <v>2</v>
      </c>
      <c r="N41" s="11">
        <f>M41/$M$52</f>
        <v>4.1356492969396195E-4</v>
      </c>
    </row>
    <row r="42" spans="1:14">
      <c r="A42" s="8" t="s">
        <v>147</v>
      </c>
      <c r="B42" s="9"/>
      <c r="C42" s="10"/>
      <c r="D42" s="10">
        <v>1</v>
      </c>
      <c r="E42" s="9"/>
      <c r="F42" s="9"/>
      <c r="G42" s="9" t="s">
        <v>17</v>
      </c>
      <c r="H42" s="9">
        <f t="shared" si="9"/>
        <v>1</v>
      </c>
      <c r="I42" s="11">
        <f>H42/$H$52</f>
        <v>1.9241870309794111E-4</v>
      </c>
      <c r="K42" s="10">
        <f t="shared" si="1"/>
        <v>0</v>
      </c>
      <c r="L42" s="10">
        <f t="shared" si="1"/>
        <v>1</v>
      </c>
      <c r="M42" s="9">
        <f t="shared" si="7"/>
        <v>1</v>
      </c>
      <c r="N42" s="11">
        <f>M42/$M$52</f>
        <v>2.0678246484698098E-4</v>
      </c>
    </row>
    <row r="43" spans="1:14">
      <c r="A43" s="8" t="s">
        <v>139</v>
      </c>
      <c r="B43" s="9"/>
      <c r="C43" s="10">
        <v>1</v>
      </c>
      <c r="D43" s="10"/>
      <c r="E43" s="9"/>
      <c r="F43" s="9"/>
      <c r="G43" s="9"/>
      <c r="H43" s="9">
        <f>SUM(B43:G43)</f>
        <v>1</v>
      </c>
      <c r="I43" s="11">
        <f>H43/$H$52</f>
        <v>1.9241870309794111E-4</v>
      </c>
      <c r="K43" s="10">
        <f>C43</f>
        <v>1</v>
      </c>
      <c r="L43" s="10">
        <f>D43</f>
        <v>0</v>
      </c>
      <c r="M43" s="9">
        <f>SUM(K43:L43)</f>
        <v>1</v>
      </c>
      <c r="N43" s="11">
        <f>M43/$M$52</f>
        <v>2.0678246484698098E-4</v>
      </c>
    </row>
    <row r="44" spans="1:14">
      <c r="A44" s="8" t="s">
        <v>140</v>
      </c>
      <c r="B44" s="9"/>
      <c r="C44" s="10"/>
      <c r="D44" s="10">
        <v>1</v>
      </c>
      <c r="E44" s="9"/>
      <c r="F44" s="9"/>
      <c r="G44" s="9" t="s">
        <v>17</v>
      </c>
      <c r="H44" s="9">
        <f t="shared" si="9"/>
        <v>1</v>
      </c>
      <c r="I44" s="11">
        <f>H44/$H$52</f>
        <v>1.9241870309794111E-4</v>
      </c>
      <c r="K44" s="10">
        <f t="shared" si="1"/>
        <v>0</v>
      </c>
      <c r="L44" s="10">
        <f t="shared" si="1"/>
        <v>1</v>
      </c>
      <c r="M44" s="9">
        <f t="shared" si="7"/>
        <v>1</v>
      </c>
      <c r="N44" s="11">
        <f>M44/$M$52</f>
        <v>2.0678246484698098E-4</v>
      </c>
    </row>
    <row r="45" spans="1:14">
      <c r="A45" s="8" t="s">
        <v>148</v>
      </c>
      <c r="B45" s="9"/>
      <c r="C45" s="10"/>
      <c r="D45" s="10">
        <v>1</v>
      </c>
      <c r="E45" s="9"/>
      <c r="F45" s="9"/>
      <c r="G45" s="9" t="s">
        <v>17</v>
      </c>
      <c r="H45" s="9">
        <f t="shared" si="9"/>
        <v>1</v>
      </c>
      <c r="I45" s="11">
        <f>H45/$H$52</f>
        <v>1.9241870309794111E-4</v>
      </c>
      <c r="K45" s="10">
        <f t="shared" si="1"/>
        <v>0</v>
      </c>
      <c r="L45" s="10">
        <f t="shared" si="1"/>
        <v>1</v>
      </c>
      <c r="M45" s="9">
        <f t="shared" si="7"/>
        <v>1</v>
      </c>
      <c r="N45" s="11">
        <f>M45/$M$52</f>
        <v>2.0678246484698098E-4</v>
      </c>
    </row>
    <row r="46" spans="1:14">
      <c r="A46" s="8" t="s">
        <v>143</v>
      </c>
      <c r="B46" s="9"/>
      <c r="C46" s="10"/>
      <c r="D46" s="10">
        <v>1</v>
      </c>
      <c r="E46" s="9"/>
      <c r="F46" s="9"/>
      <c r="G46" s="9" t="s">
        <v>17</v>
      </c>
      <c r="H46" s="9">
        <f t="shared" si="9"/>
        <v>1</v>
      </c>
      <c r="I46" s="11">
        <f>H46/$H$52</f>
        <v>1.9241870309794111E-4</v>
      </c>
      <c r="K46" s="10">
        <f t="shared" si="1"/>
        <v>0</v>
      </c>
      <c r="L46" s="10">
        <f t="shared" si="1"/>
        <v>1</v>
      </c>
      <c r="M46" s="9">
        <f t="shared" si="7"/>
        <v>1</v>
      </c>
      <c r="N46" s="11">
        <f>M46/$M$52</f>
        <v>2.0678246484698098E-4</v>
      </c>
    </row>
    <row r="47" spans="1:14">
      <c r="A47" s="8" t="s">
        <v>146</v>
      </c>
      <c r="B47" s="9"/>
      <c r="C47" s="10"/>
      <c r="D47" s="10">
        <v>1</v>
      </c>
      <c r="E47" s="9"/>
      <c r="F47" s="9"/>
      <c r="G47" s="9" t="s">
        <v>17</v>
      </c>
      <c r="H47" s="9">
        <f t="shared" si="9"/>
        <v>1</v>
      </c>
      <c r="I47" s="11">
        <f>H47/$H$52</f>
        <v>1.9241870309794111E-4</v>
      </c>
      <c r="K47" s="10">
        <f>C47</f>
        <v>0</v>
      </c>
      <c r="L47" s="10">
        <f>D47</f>
        <v>1</v>
      </c>
      <c r="M47" s="9">
        <f t="shared" si="7"/>
        <v>1</v>
      </c>
      <c r="N47" s="11">
        <f>M47/$M$52</f>
        <v>2.0678246484698098E-4</v>
      </c>
    </row>
    <row r="48" spans="1:14">
      <c r="A48" s="8" t="s">
        <v>145</v>
      </c>
      <c r="B48" s="9"/>
      <c r="C48" s="10">
        <v>1</v>
      </c>
      <c r="D48" s="10"/>
      <c r="E48" s="9"/>
      <c r="F48" s="9"/>
      <c r="G48" s="9" t="s">
        <v>17</v>
      </c>
      <c r="H48" s="9">
        <f t="shared" si="9"/>
        <v>1</v>
      </c>
      <c r="I48" s="11">
        <f>H48/$H$52</f>
        <v>1.9241870309794111E-4</v>
      </c>
      <c r="K48" s="10">
        <f>C48</f>
        <v>1</v>
      </c>
      <c r="L48" s="10">
        <f>D48</f>
        <v>0</v>
      </c>
      <c r="M48" s="9">
        <f t="shared" si="7"/>
        <v>1</v>
      </c>
      <c r="N48" s="11">
        <f>M48/$M$52</f>
        <v>2.0678246484698098E-4</v>
      </c>
    </row>
    <row r="49" spans="1:14">
      <c r="A49" s="8" t="s">
        <v>142</v>
      </c>
      <c r="B49" s="9"/>
      <c r="C49" s="10"/>
      <c r="D49" s="10">
        <v>1</v>
      </c>
      <c r="E49" s="9"/>
      <c r="F49" s="9"/>
      <c r="G49" s="9" t="s">
        <v>17</v>
      </c>
      <c r="H49" s="9">
        <f t="shared" si="9"/>
        <v>1</v>
      </c>
      <c r="I49" s="11">
        <f>H49/$H$52</f>
        <v>1.9241870309794111E-4</v>
      </c>
      <c r="K49" s="10">
        <f t="shared" ref="K49:L51" si="10">C49</f>
        <v>0</v>
      </c>
      <c r="L49" s="10">
        <f t="shared" si="10"/>
        <v>1</v>
      </c>
      <c r="M49" s="9">
        <f t="shared" si="7"/>
        <v>1</v>
      </c>
      <c r="N49" s="11">
        <f>M49/$M$52</f>
        <v>2.0678246484698098E-4</v>
      </c>
    </row>
    <row r="50" spans="1:14">
      <c r="A50" s="8" t="s">
        <v>144</v>
      </c>
      <c r="B50" s="9"/>
      <c r="C50" s="10"/>
      <c r="D50" s="10">
        <v>1</v>
      </c>
      <c r="E50" s="9"/>
      <c r="F50" s="9"/>
      <c r="G50" s="9" t="s">
        <v>17</v>
      </c>
      <c r="H50" s="9">
        <f t="shared" si="9"/>
        <v>1</v>
      </c>
      <c r="I50" s="11">
        <f>H50/$H$52</f>
        <v>1.9241870309794111E-4</v>
      </c>
      <c r="K50" s="10">
        <f t="shared" si="10"/>
        <v>0</v>
      </c>
      <c r="L50" s="10">
        <f t="shared" si="10"/>
        <v>1</v>
      </c>
      <c r="M50" s="9">
        <f t="shared" si="7"/>
        <v>1</v>
      </c>
      <c r="N50" s="11">
        <f>M50/$M$52</f>
        <v>2.0678246484698098E-4</v>
      </c>
    </row>
    <row r="51" spans="1:14">
      <c r="A51" s="8" t="s">
        <v>141</v>
      </c>
      <c r="B51" s="9"/>
      <c r="C51" s="10"/>
      <c r="D51" s="10">
        <v>1</v>
      </c>
      <c r="E51" s="9"/>
      <c r="F51" s="9"/>
      <c r="G51" s="9" t="s">
        <v>17</v>
      </c>
      <c r="H51" s="9">
        <f t="shared" si="9"/>
        <v>1</v>
      </c>
      <c r="I51" s="11">
        <f>H51/$H$52</f>
        <v>1.9241870309794111E-4</v>
      </c>
      <c r="K51" s="10">
        <f t="shared" si="10"/>
        <v>0</v>
      </c>
      <c r="L51" s="10">
        <f t="shared" si="10"/>
        <v>1</v>
      </c>
      <c r="M51" s="9">
        <f t="shared" si="7"/>
        <v>1</v>
      </c>
      <c r="N51" s="11">
        <f>M51/$M$52</f>
        <v>2.0678246484698098E-4</v>
      </c>
    </row>
    <row r="52" spans="1:14">
      <c r="A52" s="12" t="s">
        <v>18</v>
      </c>
      <c r="B52" s="13">
        <f>SUM(B8:B51)</f>
        <v>66</v>
      </c>
      <c r="C52" s="14">
        <f>SUM(C8:C51)</f>
        <v>746</v>
      </c>
      <c r="D52" s="14">
        <f>SUM(D8:D51)</f>
        <v>4090</v>
      </c>
      <c r="E52" s="13">
        <f>SUM(E8:E51)</f>
        <v>29</v>
      </c>
      <c r="F52" s="13">
        <f>SUM(F8:F51)</f>
        <v>266</v>
      </c>
      <c r="G52" s="13">
        <f>SUM(G8:G51)</f>
        <v>0</v>
      </c>
      <c r="H52" s="13">
        <f>SUM(H8:H51)</f>
        <v>5197</v>
      </c>
      <c r="I52" s="15">
        <f>SUM(I8:I51)</f>
        <v>0.99999999999999967</v>
      </c>
      <c r="K52" s="14">
        <f>SUM(K8:K51)</f>
        <v>746</v>
      </c>
      <c r="L52" s="14">
        <f>SUM(L8:L51)</f>
        <v>4090</v>
      </c>
      <c r="M52" s="13">
        <f>SUM(M8:M51)</f>
        <v>4836</v>
      </c>
      <c r="N52" s="15">
        <f>SUM(N8:N51)</f>
        <v>0.99999999999999933</v>
      </c>
    </row>
    <row r="54" spans="1:14">
      <c r="A54" s="16" t="s">
        <v>12</v>
      </c>
    </row>
    <row r="55" spans="1:14">
      <c r="A55" s="18" t="s">
        <v>150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4" t="s">
        <v>1</v>
      </c>
      <c r="B1" s="164"/>
      <c r="C1" s="164"/>
      <c r="D1" s="164"/>
      <c r="E1" s="164"/>
      <c r="F1" s="164"/>
    </row>
    <row r="2" spans="1:6">
      <c r="A2" s="165" t="s">
        <v>16</v>
      </c>
      <c r="B2" s="165"/>
      <c r="C2" s="165"/>
      <c r="D2" s="165"/>
      <c r="E2" s="165"/>
      <c r="F2" s="165"/>
    </row>
    <row r="3" spans="1:6" ht="18">
      <c r="A3" s="166" t="s">
        <v>2</v>
      </c>
      <c r="B3" s="166"/>
      <c r="C3" s="166"/>
      <c r="D3" s="166"/>
      <c r="E3" s="166"/>
      <c r="F3" s="166"/>
    </row>
    <row r="4" spans="1:6">
      <c r="A4" s="3"/>
      <c r="B4" s="3"/>
      <c r="C4" s="3"/>
      <c r="D4" s="3"/>
      <c r="E4" s="4"/>
    </row>
    <row r="5" spans="1:6" ht="15.75">
      <c r="A5" s="167" t="s">
        <v>151</v>
      </c>
      <c r="B5" s="168"/>
      <c r="C5" s="168"/>
      <c r="D5" s="168"/>
      <c r="E5" s="168"/>
      <c r="F5" s="169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45</v>
      </c>
      <c r="B8" s="9">
        <v>415</v>
      </c>
      <c r="C8" s="9">
        <v>1637</v>
      </c>
      <c r="D8" s="9">
        <v>579</v>
      </c>
      <c r="E8" s="9">
        <f t="shared" ref="E8:E51" si="0">SUM(B8:D8)</f>
        <v>2631</v>
      </c>
      <c r="F8" s="11">
        <f>E8/$E$52</f>
        <v>0.50625360785068307</v>
      </c>
    </row>
    <row r="9" spans="1:6">
      <c r="A9" s="8" t="s">
        <v>48</v>
      </c>
      <c r="B9" s="9">
        <v>287</v>
      </c>
      <c r="C9" s="9">
        <v>985</v>
      </c>
      <c r="D9" s="9">
        <v>445</v>
      </c>
      <c r="E9" s="9">
        <f t="shared" si="0"/>
        <v>1717</v>
      </c>
      <c r="F9" s="11">
        <f>E9/$E$52</f>
        <v>0.33038291321916491</v>
      </c>
    </row>
    <row r="10" spans="1:6">
      <c r="A10" s="8" t="s">
        <v>50</v>
      </c>
      <c r="B10" s="9">
        <v>22</v>
      </c>
      <c r="C10" s="9">
        <v>72</v>
      </c>
      <c r="D10" s="9">
        <v>22</v>
      </c>
      <c r="E10" s="9">
        <f t="shared" si="0"/>
        <v>116</v>
      </c>
      <c r="F10" s="11">
        <f>E10/$E$52</f>
        <v>2.232056955936117E-2</v>
      </c>
    </row>
    <row r="11" spans="1:6">
      <c r="A11" s="8" t="s">
        <v>52</v>
      </c>
      <c r="B11" s="9">
        <v>15</v>
      </c>
      <c r="C11" s="9">
        <v>56</v>
      </c>
      <c r="D11" s="9">
        <v>30</v>
      </c>
      <c r="E11" s="9">
        <f t="shared" si="0"/>
        <v>101</v>
      </c>
      <c r="F11" s="11">
        <f>E11/$E$52</f>
        <v>1.9434289012892052E-2</v>
      </c>
    </row>
    <row r="12" spans="1:6">
      <c r="A12" s="8" t="s">
        <v>54</v>
      </c>
      <c r="B12" s="9">
        <v>5</v>
      </c>
      <c r="C12" s="9">
        <v>26</v>
      </c>
      <c r="D12" s="9">
        <v>42</v>
      </c>
      <c r="E12" s="9">
        <f t="shared" si="0"/>
        <v>73</v>
      </c>
      <c r="F12" s="11">
        <f>E12/$E$52</f>
        <v>1.4046565326149701E-2</v>
      </c>
    </row>
    <row r="13" spans="1:6">
      <c r="A13" s="8" t="s">
        <v>56</v>
      </c>
      <c r="B13" s="9">
        <v>13</v>
      </c>
      <c r="C13" s="9">
        <v>42</v>
      </c>
      <c r="D13" s="9">
        <v>16</v>
      </c>
      <c r="E13" s="9">
        <f>SUM(B13:D13)</f>
        <v>71</v>
      </c>
      <c r="F13" s="11">
        <f>E13/$E$52</f>
        <v>1.366172791995382E-2</v>
      </c>
    </row>
    <row r="14" spans="1:6">
      <c r="A14" s="8" t="s">
        <v>58</v>
      </c>
      <c r="B14" s="9">
        <v>23</v>
      </c>
      <c r="C14" s="9">
        <v>21</v>
      </c>
      <c r="D14" s="9">
        <v>22</v>
      </c>
      <c r="E14" s="9">
        <f>SUM(B14:D14)</f>
        <v>66</v>
      </c>
      <c r="F14" s="11">
        <f>E14/$E$52</f>
        <v>1.2699634404464115E-2</v>
      </c>
    </row>
    <row r="15" spans="1:6">
      <c r="A15" s="8" t="s">
        <v>59</v>
      </c>
      <c r="B15" s="9">
        <v>6</v>
      </c>
      <c r="C15" s="9">
        <v>21</v>
      </c>
      <c r="D15" s="9">
        <v>21</v>
      </c>
      <c r="E15" s="9">
        <f>SUM(B15:D15)</f>
        <v>48</v>
      </c>
      <c r="F15" s="11">
        <f>E15/$E$52</f>
        <v>9.2360977487011744E-3</v>
      </c>
    </row>
    <row r="16" spans="1:6">
      <c r="A16" s="8" t="s">
        <v>61</v>
      </c>
      <c r="B16" s="9">
        <v>5</v>
      </c>
      <c r="C16" s="9">
        <v>25</v>
      </c>
      <c r="D16" s="9">
        <v>13</v>
      </c>
      <c r="E16" s="9">
        <f t="shared" si="0"/>
        <v>43</v>
      </c>
      <c r="F16" s="11">
        <f>E16/$E$52</f>
        <v>8.274004233211469E-3</v>
      </c>
    </row>
    <row r="17" spans="1:6">
      <c r="A17" s="8" t="s">
        <v>62</v>
      </c>
      <c r="B17" s="9">
        <v>9</v>
      </c>
      <c r="C17" s="9">
        <v>17</v>
      </c>
      <c r="D17" s="9">
        <v>11</v>
      </c>
      <c r="E17" s="9">
        <f>SUM(B17:D17)</f>
        <v>37</v>
      </c>
      <c r="F17" s="11">
        <f>E17/$E$52</f>
        <v>7.1194920146238211E-3</v>
      </c>
    </row>
    <row r="18" spans="1:6">
      <c r="A18" s="8" t="s">
        <v>115</v>
      </c>
      <c r="B18" s="9">
        <v>9</v>
      </c>
      <c r="C18" s="9">
        <v>20</v>
      </c>
      <c r="D18" s="9">
        <v>5</v>
      </c>
      <c r="E18" s="9">
        <f>SUM(B18:D18)</f>
        <v>34</v>
      </c>
      <c r="F18" s="11">
        <f>E18/$E$52</f>
        <v>6.542235905329998E-3</v>
      </c>
    </row>
    <row r="19" spans="1:6">
      <c r="A19" s="8" t="s">
        <v>116</v>
      </c>
      <c r="B19" s="9">
        <v>10</v>
      </c>
      <c r="C19" s="9">
        <v>18</v>
      </c>
      <c r="D19" s="9">
        <v>5</v>
      </c>
      <c r="E19" s="9">
        <f>SUM(B19:D19)</f>
        <v>33</v>
      </c>
      <c r="F19" s="11">
        <f>E19/$E$52</f>
        <v>6.3498172022320573E-3</v>
      </c>
    </row>
    <row r="20" spans="1:6">
      <c r="A20" s="8" t="s">
        <v>118</v>
      </c>
      <c r="B20" s="9">
        <v>4</v>
      </c>
      <c r="C20" s="9">
        <v>16</v>
      </c>
      <c r="D20" s="9">
        <v>9</v>
      </c>
      <c r="E20" s="9">
        <f t="shared" ref="E20:E29" si="1">SUM(B20:D20)</f>
        <v>29</v>
      </c>
      <c r="F20" s="11">
        <f>E20/$E$52</f>
        <v>5.5801423898402926E-3</v>
      </c>
    </row>
    <row r="21" spans="1:6">
      <c r="A21" s="8" t="s">
        <v>117</v>
      </c>
      <c r="B21" s="9"/>
      <c r="C21" s="9">
        <v>16</v>
      </c>
      <c r="D21" s="9">
        <v>11</v>
      </c>
      <c r="E21" s="9">
        <f>SUM(B21:D21)</f>
        <v>27</v>
      </c>
      <c r="F21" s="11">
        <f>E21/$E$52</f>
        <v>5.1953049836444103E-3</v>
      </c>
    </row>
    <row r="22" spans="1:6">
      <c r="A22" s="8" t="s">
        <v>119</v>
      </c>
      <c r="B22" s="9">
        <v>6</v>
      </c>
      <c r="C22" s="9">
        <v>12</v>
      </c>
      <c r="D22" s="9">
        <v>5</v>
      </c>
      <c r="E22" s="9">
        <f>SUM(B22:D22)</f>
        <v>23</v>
      </c>
      <c r="F22" s="11">
        <f>E22/$E$52</f>
        <v>4.4256301712526456E-3</v>
      </c>
    </row>
    <row r="23" spans="1:6">
      <c r="A23" s="8" t="s">
        <v>120</v>
      </c>
      <c r="B23" s="9">
        <v>2</v>
      </c>
      <c r="C23" s="9">
        <v>11</v>
      </c>
      <c r="D23" s="9">
        <v>6</v>
      </c>
      <c r="E23" s="9">
        <f t="shared" si="1"/>
        <v>19</v>
      </c>
      <c r="F23" s="11">
        <f>E23/$E$52</f>
        <v>3.6559553588608813E-3</v>
      </c>
    </row>
    <row r="24" spans="1:6">
      <c r="A24" s="8" t="s">
        <v>121</v>
      </c>
      <c r="B24" s="9">
        <v>2</v>
      </c>
      <c r="C24" s="9">
        <v>6</v>
      </c>
      <c r="D24" s="9">
        <v>9</v>
      </c>
      <c r="E24" s="9">
        <f>SUM(B24:D24)</f>
        <v>17</v>
      </c>
      <c r="F24" s="11">
        <f>E24/$E$52</f>
        <v>3.271117952664999E-3</v>
      </c>
    </row>
    <row r="25" spans="1:6">
      <c r="A25" s="8" t="s">
        <v>123</v>
      </c>
      <c r="B25" s="9">
        <v>5</v>
      </c>
      <c r="C25" s="9">
        <v>7</v>
      </c>
      <c r="D25" s="9">
        <v>4</v>
      </c>
      <c r="E25" s="9">
        <f t="shared" si="1"/>
        <v>16</v>
      </c>
      <c r="F25" s="11">
        <f>E25/$E$52</f>
        <v>3.0786992495670578E-3</v>
      </c>
    </row>
    <row r="26" spans="1:6">
      <c r="A26" s="8" t="s">
        <v>122</v>
      </c>
      <c r="B26" s="9">
        <v>4</v>
      </c>
      <c r="C26" s="9">
        <v>3</v>
      </c>
      <c r="D26" s="9">
        <v>7</v>
      </c>
      <c r="E26" s="9">
        <f t="shared" si="1"/>
        <v>14</v>
      </c>
      <c r="F26" s="11">
        <f>E26/$E$52</f>
        <v>2.6938618433711755E-3</v>
      </c>
    </row>
    <row r="27" spans="1:6">
      <c r="A27" s="8" t="s">
        <v>124</v>
      </c>
      <c r="B27" s="9">
        <v>4</v>
      </c>
      <c r="C27" s="9">
        <v>5</v>
      </c>
      <c r="D27" s="9">
        <v>3</v>
      </c>
      <c r="E27" s="9">
        <f t="shared" si="1"/>
        <v>12</v>
      </c>
      <c r="F27" s="11">
        <f>E27/$E$52</f>
        <v>2.3090244371752936E-3</v>
      </c>
    </row>
    <row r="28" spans="1:6">
      <c r="A28" s="8" t="s">
        <v>126</v>
      </c>
      <c r="B28" s="9"/>
      <c r="C28" s="9">
        <v>8</v>
      </c>
      <c r="D28" s="9">
        <v>2</v>
      </c>
      <c r="E28" s="9">
        <f>SUM(B28:D28)</f>
        <v>10</v>
      </c>
      <c r="F28" s="11">
        <f>E28/$E$52</f>
        <v>1.9241870309794113E-3</v>
      </c>
    </row>
    <row r="29" spans="1:6">
      <c r="A29" s="8" t="s">
        <v>125</v>
      </c>
      <c r="B29" s="9">
        <v>2</v>
      </c>
      <c r="C29" s="9">
        <v>4</v>
      </c>
      <c r="D29" s="9">
        <v>3</v>
      </c>
      <c r="E29" s="9">
        <f t="shared" si="1"/>
        <v>9</v>
      </c>
      <c r="F29" s="11">
        <f>E29/$E$52</f>
        <v>1.7317683278814701E-3</v>
      </c>
    </row>
    <row r="30" spans="1:6">
      <c r="A30" s="8" t="s">
        <v>127</v>
      </c>
      <c r="B30" s="9">
        <v>3</v>
      </c>
      <c r="C30" s="9">
        <v>3</v>
      </c>
      <c r="D30" s="9">
        <v>2</v>
      </c>
      <c r="E30" s="9">
        <f>SUM(B30:D30)</f>
        <v>8</v>
      </c>
      <c r="F30" s="11">
        <f>E30/$E$52</f>
        <v>1.5393496247835289E-3</v>
      </c>
    </row>
    <row r="31" spans="1:6">
      <c r="A31" s="8" t="s">
        <v>128</v>
      </c>
      <c r="B31" s="9">
        <v>1</v>
      </c>
      <c r="C31" s="9">
        <v>3</v>
      </c>
      <c r="D31" s="9">
        <v>2</v>
      </c>
      <c r="E31" s="9">
        <f>SUM(B31:D31)</f>
        <v>6</v>
      </c>
      <c r="F31" s="11">
        <f>E31/$E$52</f>
        <v>1.1545122185876468E-3</v>
      </c>
    </row>
    <row r="32" spans="1:6">
      <c r="A32" s="8" t="s">
        <v>129</v>
      </c>
      <c r="B32" s="9">
        <v>1</v>
      </c>
      <c r="C32" s="9">
        <v>3</v>
      </c>
      <c r="D32" s="9">
        <v>1</v>
      </c>
      <c r="E32" s="9">
        <f>SUM(B32:D32)</f>
        <v>5</v>
      </c>
      <c r="F32" s="11">
        <f>E32/$E$52</f>
        <v>9.6209351548970563E-4</v>
      </c>
    </row>
    <row r="33" spans="1:6">
      <c r="A33" s="8" t="s">
        <v>133</v>
      </c>
      <c r="B33" s="9">
        <v>1</v>
      </c>
      <c r="C33" s="9">
        <v>1</v>
      </c>
      <c r="D33" s="9">
        <v>1</v>
      </c>
      <c r="E33" s="9">
        <f>SUM(B33:D33)</f>
        <v>3</v>
      </c>
      <c r="F33" s="11">
        <f>E33/$E$52</f>
        <v>5.772561092938234E-4</v>
      </c>
    </row>
    <row r="34" spans="1:6">
      <c r="A34" s="8" t="s">
        <v>132</v>
      </c>
      <c r="B34" s="9"/>
      <c r="C34" s="9">
        <v>3</v>
      </c>
      <c r="D34" s="9"/>
      <c r="E34" s="9">
        <f t="shared" si="0"/>
        <v>3</v>
      </c>
      <c r="F34" s="11">
        <f>E34/$E$52</f>
        <v>5.772561092938234E-4</v>
      </c>
    </row>
    <row r="35" spans="1:6">
      <c r="A35" s="8" t="s">
        <v>130</v>
      </c>
      <c r="B35" s="9">
        <v>2</v>
      </c>
      <c r="C35" s="9">
        <v>1</v>
      </c>
      <c r="D35" s="9"/>
      <c r="E35" s="9">
        <f>SUM(B35:D35)</f>
        <v>3</v>
      </c>
      <c r="F35" s="11">
        <f>E35/$E$52</f>
        <v>5.772561092938234E-4</v>
      </c>
    </row>
    <row r="36" spans="1:6">
      <c r="A36" s="8" t="s">
        <v>131</v>
      </c>
      <c r="B36" s="9">
        <v>1</v>
      </c>
      <c r="C36" s="9"/>
      <c r="D36" s="9">
        <v>2</v>
      </c>
      <c r="E36" s="9">
        <f>SUM(B36:D36)</f>
        <v>3</v>
      </c>
      <c r="F36" s="11">
        <f>E36/$E$52</f>
        <v>5.772561092938234E-4</v>
      </c>
    </row>
    <row r="37" spans="1:6">
      <c r="A37" s="8" t="s">
        <v>135</v>
      </c>
      <c r="B37" s="9"/>
      <c r="C37" s="9">
        <v>2</v>
      </c>
      <c r="D37" s="9"/>
      <c r="E37" s="9">
        <f>SUM(B37:D37)</f>
        <v>2</v>
      </c>
      <c r="F37" s="11">
        <f>E37/$E$52</f>
        <v>3.8483740619588223E-4</v>
      </c>
    </row>
    <row r="38" spans="1:6">
      <c r="A38" s="8" t="s">
        <v>137</v>
      </c>
      <c r="B38" s="9"/>
      <c r="C38" s="9">
        <v>2</v>
      </c>
      <c r="D38" s="9"/>
      <c r="E38" s="9">
        <f t="shared" si="0"/>
        <v>2</v>
      </c>
      <c r="F38" s="11">
        <f>E38/$E$52</f>
        <v>3.8483740619588223E-4</v>
      </c>
    </row>
    <row r="39" spans="1:6">
      <c r="A39" s="8" t="s">
        <v>134</v>
      </c>
      <c r="B39" s="9"/>
      <c r="C39" s="9">
        <v>1</v>
      </c>
      <c r="D39" s="9">
        <v>1</v>
      </c>
      <c r="E39" s="9">
        <f t="shared" si="0"/>
        <v>2</v>
      </c>
      <c r="F39" s="11">
        <f>E39/$E$52</f>
        <v>3.8483740619588223E-4</v>
      </c>
    </row>
    <row r="40" spans="1:6">
      <c r="A40" s="8" t="s">
        <v>138</v>
      </c>
      <c r="B40" s="9"/>
      <c r="C40" s="9"/>
      <c r="D40" s="9">
        <v>2</v>
      </c>
      <c r="E40" s="9">
        <f t="shared" si="0"/>
        <v>2</v>
      </c>
      <c r="F40" s="11">
        <f>E40/$E$52</f>
        <v>3.8483740619588223E-4</v>
      </c>
    </row>
    <row r="41" spans="1:6">
      <c r="A41" s="8" t="s">
        <v>136</v>
      </c>
      <c r="B41" s="9"/>
      <c r="C41" s="9">
        <v>2</v>
      </c>
      <c r="D41" s="9"/>
      <c r="E41" s="9">
        <f t="shared" si="0"/>
        <v>2</v>
      </c>
      <c r="F41" s="11">
        <f>E41/$E$52</f>
        <v>3.8483740619588223E-4</v>
      </c>
    </row>
    <row r="42" spans="1:6">
      <c r="A42" s="8" t="s">
        <v>147</v>
      </c>
      <c r="B42" s="9"/>
      <c r="C42" s="9">
        <v>1</v>
      </c>
      <c r="D42" s="9"/>
      <c r="E42" s="9">
        <f t="shared" si="0"/>
        <v>1</v>
      </c>
      <c r="F42" s="11">
        <f>E42/$E$52</f>
        <v>1.9241870309794111E-4</v>
      </c>
    </row>
    <row r="43" spans="1:6">
      <c r="A43" s="8" t="s">
        <v>139</v>
      </c>
      <c r="B43" s="9"/>
      <c r="C43" s="9">
        <v>1</v>
      </c>
      <c r="D43" s="9"/>
      <c r="E43" s="9">
        <f t="shared" si="0"/>
        <v>1</v>
      </c>
      <c r="F43" s="11">
        <f>E43/$E$52</f>
        <v>1.9241870309794111E-4</v>
      </c>
    </row>
    <row r="44" spans="1:6">
      <c r="A44" s="8" t="s">
        <v>140</v>
      </c>
      <c r="B44" s="9">
        <v>1</v>
      </c>
      <c r="C44" s="9"/>
      <c r="D44" s="9"/>
      <c r="E44" s="9">
        <f t="shared" si="0"/>
        <v>1</v>
      </c>
      <c r="F44" s="11">
        <f>E44/$E$52</f>
        <v>1.9241870309794111E-4</v>
      </c>
    </row>
    <row r="45" spans="1:6">
      <c r="A45" s="8" t="s">
        <v>148</v>
      </c>
      <c r="B45" s="9"/>
      <c r="C45" s="9">
        <v>1</v>
      </c>
      <c r="D45" s="9"/>
      <c r="E45" s="9">
        <f t="shared" si="0"/>
        <v>1</v>
      </c>
      <c r="F45" s="11">
        <f>E45/$E$52</f>
        <v>1.9241870309794111E-4</v>
      </c>
    </row>
    <row r="46" spans="1:6">
      <c r="A46" s="8" t="s">
        <v>143</v>
      </c>
      <c r="B46" s="9"/>
      <c r="C46" s="9">
        <v>1</v>
      </c>
      <c r="D46" s="9"/>
      <c r="E46" s="9">
        <f t="shared" si="0"/>
        <v>1</v>
      </c>
      <c r="F46" s="11">
        <f>E46/$E$52</f>
        <v>1.9241870309794111E-4</v>
      </c>
    </row>
    <row r="47" spans="1:6">
      <c r="A47" s="8" t="s">
        <v>146</v>
      </c>
      <c r="B47" s="9">
        <v>1</v>
      </c>
      <c r="C47" s="9"/>
      <c r="D47" s="9"/>
      <c r="E47" s="9">
        <f t="shared" si="0"/>
        <v>1</v>
      </c>
      <c r="F47" s="11">
        <f>E47/$E$52</f>
        <v>1.9241870309794111E-4</v>
      </c>
    </row>
    <row r="48" spans="1:6">
      <c r="A48" s="8" t="s">
        <v>145</v>
      </c>
      <c r="B48" s="9"/>
      <c r="C48" s="9">
        <v>1</v>
      </c>
      <c r="D48" s="9"/>
      <c r="E48" s="9">
        <f t="shared" si="0"/>
        <v>1</v>
      </c>
      <c r="F48" s="11">
        <f>E48/$E$52</f>
        <v>1.9241870309794111E-4</v>
      </c>
    </row>
    <row r="49" spans="1:6">
      <c r="A49" s="8" t="s">
        <v>142</v>
      </c>
      <c r="B49" s="9"/>
      <c r="C49" s="9"/>
      <c r="D49" s="9">
        <v>1</v>
      </c>
      <c r="E49" s="9">
        <f t="shared" si="0"/>
        <v>1</v>
      </c>
      <c r="F49" s="11">
        <f>E49/$E$52</f>
        <v>1.9241870309794111E-4</v>
      </c>
    </row>
    <row r="50" spans="1:6">
      <c r="A50" s="8" t="s">
        <v>144</v>
      </c>
      <c r="B50" s="9"/>
      <c r="C50" s="9"/>
      <c r="D50" s="9">
        <v>1</v>
      </c>
      <c r="E50" s="9">
        <f t="shared" si="0"/>
        <v>1</v>
      </c>
      <c r="F50" s="11">
        <f>E50/$E$52</f>
        <v>1.9241870309794111E-4</v>
      </c>
    </row>
    <row r="51" spans="1:6">
      <c r="A51" s="8" t="s">
        <v>141</v>
      </c>
      <c r="B51" s="9"/>
      <c r="C51" s="9"/>
      <c r="D51" s="9">
        <v>1</v>
      </c>
      <c r="E51" s="9">
        <f t="shared" si="0"/>
        <v>1</v>
      </c>
      <c r="F51" s="11">
        <f>E51/$E$52</f>
        <v>1.9241870309794111E-4</v>
      </c>
    </row>
    <row r="52" spans="1:6">
      <c r="A52" s="12" t="s">
        <v>18</v>
      </c>
      <c r="B52" s="13">
        <f>SUM(B8:B51)</f>
        <v>859</v>
      </c>
      <c r="C52" s="13">
        <f>SUM(C8:C51)</f>
        <v>3054</v>
      </c>
      <c r="D52" s="13">
        <f>SUM(D8:D51)</f>
        <v>1284</v>
      </c>
      <c r="E52" s="13">
        <f>SUM(E8:E51)</f>
        <v>5197</v>
      </c>
      <c r="F52" s="15">
        <f>SUM(F8:F51)</f>
        <v>0.99999999999999967</v>
      </c>
    </row>
    <row r="53" spans="1:6" s="17" customFormat="1">
      <c r="B53" s="20"/>
      <c r="C53" s="20"/>
      <c r="D53" s="20"/>
      <c r="E53" s="20"/>
    </row>
    <row r="54" spans="1:6">
      <c r="A54" s="16" t="s">
        <v>12</v>
      </c>
      <c r="B54" s="21"/>
      <c r="C54" s="21"/>
      <c r="D54" s="21"/>
      <c r="E54" s="21"/>
    </row>
    <row r="55" spans="1:6">
      <c r="A55" s="18" t="s">
        <v>150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2021-06-07T13:51:10Z</dcterms:modified>
</cp:coreProperties>
</file>