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Etária'!$A$7:$F$61</definedName>
  </definedNames>
  <calcPr calcId="152511"/>
</workbook>
</file>

<file path=xl/calcChain.xml><?xml version="1.0" encoding="utf-8"?>
<calcChain xmlns="http://schemas.openxmlformats.org/spreadsheetml/2006/main">
  <c r="E27" i="5" l="1"/>
  <c r="E26" i="5"/>
  <c r="L50" i="18"/>
  <c r="K50" i="18"/>
  <c r="M50" i="18" s="1"/>
  <c r="H50" i="18"/>
  <c r="L49" i="18"/>
  <c r="K49" i="18"/>
  <c r="M49" i="18" s="1"/>
  <c r="H49" i="18"/>
  <c r="E20" i="5" l="1"/>
  <c r="L41" i="18"/>
  <c r="K41" i="18"/>
  <c r="M41" i="18" s="1"/>
  <c r="H41" i="18"/>
  <c r="E22" i="5" l="1"/>
  <c r="L42" i="18"/>
  <c r="K42" i="18"/>
  <c r="M42" i="18" s="1"/>
  <c r="H42" i="18"/>
  <c r="E21" i="5" l="1"/>
  <c r="L46" i="18"/>
  <c r="K46" i="18"/>
  <c r="H46" i="18"/>
  <c r="M46" i="18" l="1"/>
  <c r="L58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48" i="18"/>
  <c r="K48" i="18"/>
  <c r="L47" i="18"/>
  <c r="K47" i="18"/>
  <c r="L45" i="18"/>
  <c r="K45" i="18"/>
  <c r="L44" i="18"/>
  <c r="K44" i="18"/>
  <c r="L43" i="18"/>
  <c r="K43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9" i="18"/>
  <c r="E18" i="5" l="1"/>
  <c r="H36" i="18"/>
  <c r="M36" i="18" l="1"/>
  <c r="E9" i="5"/>
  <c r="H9" i="18"/>
  <c r="M9" i="18" l="1"/>
  <c r="H53" i="18" l="1"/>
  <c r="M53" i="18" l="1"/>
  <c r="E13" i="5"/>
  <c r="H52" i="18"/>
  <c r="M13" i="18" l="1"/>
  <c r="M29" i="18"/>
  <c r="M51" i="18"/>
  <c r="M57" i="18"/>
  <c r="M10" i="18"/>
  <c r="M26" i="18"/>
  <c r="M45" i="18"/>
  <c r="M15" i="18"/>
  <c r="M31" i="18"/>
  <c r="M55" i="18"/>
  <c r="M17" i="18"/>
  <c r="M25" i="18"/>
  <c r="M33" i="18"/>
  <c r="M44" i="18"/>
  <c r="M21" i="18"/>
  <c r="M38" i="18"/>
  <c r="M52" i="18"/>
  <c r="M14" i="18"/>
  <c r="M18" i="18"/>
  <c r="M22" i="18"/>
  <c r="M30" i="18"/>
  <c r="M34" i="18"/>
  <c r="M39" i="18"/>
  <c r="M54" i="18"/>
  <c r="M58" i="18"/>
  <c r="M11" i="18"/>
  <c r="M19" i="18"/>
  <c r="M23" i="18"/>
  <c r="M27" i="18"/>
  <c r="M35" i="18"/>
  <c r="M40" i="18"/>
  <c r="M47" i="18"/>
  <c r="M12" i="18"/>
  <c r="M16" i="18"/>
  <c r="M20" i="18"/>
  <c r="M24" i="18"/>
  <c r="M28" i="18"/>
  <c r="M32" i="18"/>
  <c r="M37" i="18"/>
  <c r="M43" i="18"/>
  <c r="M48" i="18"/>
  <c r="M56" i="18"/>
  <c r="L59" i="18"/>
  <c r="M8" i="18"/>
  <c r="K59" i="18"/>
  <c r="H23" i="18"/>
  <c r="H22" i="18"/>
  <c r="H21" i="18"/>
  <c r="H20" i="18"/>
  <c r="H19" i="18"/>
  <c r="H18" i="18"/>
  <c r="H17" i="18"/>
  <c r="E42" i="5"/>
  <c r="E41" i="5"/>
  <c r="E40" i="5"/>
  <c r="E39" i="5"/>
  <c r="E38" i="5"/>
  <c r="E37" i="5"/>
  <c r="E36" i="5"/>
  <c r="M59" i="18" l="1"/>
  <c r="E24" i="5"/>
  <c r="E23" i="5"/>
  <c r="N41" i="18" l="1"/>
  <c r="N50" i="18"/>
  <c r="N49" i="18"/>
  <c r="N46" i="18"/>
  <c r="N42" i="18"/>
  <c r="N9" i="18"/>
  <c r="N36" i="18"/>
  <c r="N52" i="18"/>
  <c r="N53" i="18"/>
  <c r="N44" i="18"/>
  <c r="N26" i="18"/>
  <c r="N8" i="18"/>
  <c r="N27" i="18"/>
  <c r="N21" i="18"/>
  <c r="N39" i="18"/>
  <c r="N47" i="18"/>
  <c r="N25" i="18"/>
  <c r="N10" i="18"/>
  <c r="N45" i="18"/>
  <c r="N12" i="18"/>
  <c r="N38" i="18"/>
  <c r="N22" i="18"/>
  <c r="N28" i="18"/>
  <c r="N15" i="18"/>
  <c r="N31" i="18"/>
  <c r="N55" i="18"/>
  <c r="N16" i="18"/>
  <c r="N32" i="18"/>
  <c r="N13" i="18"/>
  <c r="N29" i="18"/>
  <c r="N51" i="18"/>
  <c r="N14" i="18"/>
  <c r="N30" i="18"/>
  <c r="N54" i="18"/>
  <c r="N19" i="18"/>
  <c r="N35" i="18"/>
  <c r="N20" i="18"/>
  <c r="N43" i="18"/>
  <c r="N17" i="18"/>
  <c r="N33" i="18"/>
  <c r="N57" i="18"/>
  <c r="N18" i="18"/>
  <c r="N34" i="18"/>
  <c r="N58" i="18"/>
  <c r="N23" i="18"/>
  <c r="N40" i="18"/>
  <c r="N11" i="18"/>
  <c r="N24" i="18"/>
  <c r="N48" i="18"/>
  <c r="N56" i="18"/>
  <c r="N37" i="18"/>
  <c r="E12" i="5"/>
  <c r="E11" i="5"/>
  <c r="N59" i="18" l="1"/>
  <c r="E8" i="5"/>
  <c r="E10" i="5"/>
  <c r="E14" i="5"/>
  <c r="E15" i="5"/>
  <c r="E16" i="5"/>
  <c r="E17" i="5"/>
  <c r="E19" i="5"/>
  <c r="E25" i="5"/>
  <c r="E28" i="5"/>
  <c r="E29" i="5"/>
  <c r="E30" i="5"/>
  <c r="E31" i="5"/>
  <c r="E32" i="5"/>
  <c r="E33" i="5"/>
  <c r="E34" i="5"/>
  <c r="E35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A62" i="5" l="1"/>
  <c r="G59" i="18" l="1"/>
  <c r="F59" i="18"/>
  <c r="D59" i="18"/>
  <c r="C59" i="18"/>
  <c r="B59" i="18"/>
  <c r="H58" i="18"/>
  <c r="H57" i="18"/>
  <c r="H56" i="18"/>
  <c r="H55" i="18"/>
  <c r="H54" i="18"/>
  <c r="H51" i="18"/>
  <c r="H48" i="18"/>
  <c r="H47" i="18"/>
  <c r="H45" i="18"/>
  <c r="H44" i="18"/>
  <c r="H43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9" i="18" l="1"/>
  <c r="I41" i="18" l="1"/>
  <c r="I49" i="18"/>
  <c r="I50" i="18"/>
  <c r="I46" i="18"/>
  <c r="I42" i="18"/>
  <c r="I9" i="18"/>
  <c r="I36" i="18"/>
  <c r="I52" i="18"/>
  <c r="I53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0" i="18"/>
  <c r="I45" i="18"/>
  <c r="I57" i="18"/>
  <c r="I35" i="18"/>
  <c r="I39" i="18"/>
  <c r="I44" i="18"/>
  <c r="I56" i="18"/>
  <c r="I8" i="18"/>
  <c r="I27" i="18"/>
  <c r="I34" i="18"/>
  <c r="I38" i="18"/>
  <c r="I10" i="18"/>
  <c r="I43" i="18"/>
  <c r="I28" i="18"/>
  <c r="I47" i="18"/>
  <c r="I16" i="18"/>
  <c r="I58" i="18"/>
  <c r="I26" i="18"/>
  <c r="I33" i="18"/>
  <c r="I37" i="18"/>
  <c r="I32" i="18"/>
  <c r="I55" i="18"/>
  <c r="I31" i="18"/>
  <c r="I54" i="18"/>
  <c r="I30" i="18"/>
  <c r="I51" i="18"/>
  <c r="I29" i="18"/>
  <c r="I48" i="18"/>
  <c r="I59" i="18" l="1"/>
  <c r="B59" i="5" l="1"/>
  <c r="C59" i="5"/>
  <c r="D59" i="5"/>
  <c r="J27" i="1" l="1"/>
  <c r="E59" i="5" l="1"/>
  <c r="F26" i="5" l="1"/>
  <c r="F27" i="5"/>
  <c r="F22" i="5"/>
  <c r="F20" i="5"/>
  <c r="F18" i="5"/>
  <c r="F21" i="5"/>
  <c r="F13" i="5"/>
  <c r="F9" i="5"/>
  <c r="F38" i="5"/>
  <c r="F40" i="5"/>
  <c r="F42" i="5"/>
  <c r="F37" i="5"/>
  <c r="F39" i="5"/>
  <c r="F41" i="5"/>
  <c r="F36" i="5"/>
  <c r="F23" i="5"/>
  <c r="F24" i="5"/>
  <c r="F12" i="5"/>
  <c r="F11" i="5"/>
  <c r="F28" i="5"/>
  <c r="F43" i="5"/>
  <c r="F14" i="5"/>
  <c r="F15" i="5"/>
  <c r="F35" i="5"/>
  <c r="F44" i="5"/>
  <c r="F51" i="5"/>
  <c r="F8" i="5"/>
  <c r="F17" i="5"/>
  <c r="F32" i="5"/>
  <c r="F10" i="5"/>
  <c r="F46" i="5"/>
  <c r="F31" i="5"/>
  <c r="F16" i="5"/>
  <c r="F54" i="5"/>
  <c r="F47" i="5"/>
  <c r="F49" i="5"/>
  <c r="F56" i="5"/>
  <c r="F34" i="5"/>
  <c r="F52" i="5"/>
  <c r="F48" i="5"/>
  <c r="F58" i="5"/>
  <c r="F55" i="5"/>
  <c r="F25" i="5"/>
  <c r="F50" i="5"/>
  <c r="F30" i="5"/>
  <c r="F19" i="5"/>
  <c r="F29" i="5"/>
  <c r="F33" i="5"/>
  <c r="F57" i="5"/>
  <c r="F45" i="5"/>
  <c r="F53" i="5"/>
  <c r="F59" i="5" l="1"/>
</calcChain>
</file>

<file path=xl/sharedStrings.xml><?xml version="1.0" encoding="utf-8"?>
<sst xmlns="http://schemas.openxmlformats.org/spreadsheetml/2006/main" count="190" uniqueCount="110">
  <si>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</si>
  <si>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</si>
  <si>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</si>
  <si>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</si>
  <si>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</si>
  <si>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</si>
  <si>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</si>
  <si>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</si>
  <si>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</si>
  <si>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</si>
  <si>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</si>
  <si>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</si>
  <si>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</si>
  <si>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</si>
  <si>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</si>
  <si>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</si>
  <si>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</si>
  <si>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</si>
  <si>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</si>
  <si>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</si>
  <si>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</si>
  <si>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</si>
  <si>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</si>
  <si>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</si>
  <si>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</si>
  <si>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</si>
  <si>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</si>
  <si>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</si>
  <si>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</si>
  <si>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</si>
  <si>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</si>
  <si>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</si>
  <si>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</si>
  <si>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</si>
  <si>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</si>
  <si>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</si>
  <si>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</si>
  <si>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</si>
  <si>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</si>
  <si>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</si>
  <si>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</si>
  <si>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</si>
  <si>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</si>
  <si>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</si>
  <si>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</si>
  <si>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</si>
  <si>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</si>
  <si>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</si>
  <si>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</si>
  <si>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</si>
  <si>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</si>
  <si>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</si>
  <si>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</si>
  <si>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</si>
  <si>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</si>
  <si>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</si>
  <si>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</si>
  <si>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</si>
  <si>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</si>
  <si>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</si>
  <si>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</si>
  <si>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</si>
  <si>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</si>
  <si>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</si>
  <si>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</si>
  <si>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</si>
  <si>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</si>
  <si>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</si>
  <si>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</si>
  <si>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</si>
  <si>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</si>
  <si>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</si>
  <si>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</si>
  <si>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</si>
  <si>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</si>
  <si>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</si>
  <si>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</si>
  <si>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</si>
  <si>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</si>
  <si>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</si>
  <si>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</si>
  <si>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</si>
  <si>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</si>
  <si>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</si>
  <si>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</si>
  <si>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</si>
  <si>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</si>
  <si>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</si>
  <si>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</si>
  <si>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</si>
  <si>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</si>
  <si>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</si>
  <si>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</si>
  <si>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</si>
  <si>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</si>
  <si>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22.03.2019</t>
  </si>
  <si>
    <t>29.03.2019</t>
  </si>
  <si>
    <t>HOMICÍDIO DOLOSO PRIVILEGIADO</t>
  </si>
  <si>
    <t>05.04.2019</t>
  </si>
  <si>
    <t>FORMAÇÃO DE QUADRILHA OU BANDO</t>
  </si>
  <si>
    <t>PERIGO PARA A VIDA OU SAÚDE DE OUTREM</t>
  </si>
  <si>
    <t>BOLETIM ESTATÍSTICO SEMANAL - Posição 12.04.2019</t>
  </si>
  <si>
    <t>12.04.2019</t>
  </si>
  <si>
    <t>ADOLESCENTES POR REGIÃO DE MORADIA E DE CUMPRIMENTO - Posição 12.04.2019</t>
  </si>
  <si>
    <t>Posição: 12.04.2019</t>
  </si>
  <si>
    <t>ATOS INFRACIONAIS POR ARTIGO DO ECA - POSIÇÃO EM 12.04.2019</t>
  </si>
  <si>
    <t>POSIÇÃO:- CORTE NUPRIE 12.04.2019</t>
  </si>
  <si>
    <t>ATOS INFRACIONAIS POR FAIXA ETÁRIA - POSIÇÃO EM 12.04.2019</t>
  </si>
  <si>
    <t>DESOBEDIÊNCIA</t>
  </si>
  <si>
    <t>EXPLOSÃO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</si>
</sst>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D30" sqref="D30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ht="18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" customFormat="1" ht="15.75">
      <c r="A4" s="136" t="s">
        <v>101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7" t="s">
        <v>2</v>
      </c>
      <c r="B6" s="139" t="s">
        <v>3</v>
      </c>
      <c r="C6" s="139"/>
      <c r="D6" s="139"/>
      <c r="E6" s="140"/>
      <c r="F6" s="3"/>
      <c r="G6" s="141" t="s">
        <v>35</v>
      </c>
      <c r="H6" s="142"/>
      <c r="I6" s="142"/>
      <c r="J6" s="142"/>
      <c r="K6" s="143"/>
    </row>
    <row r="7" spans="1:11" ht="23.25" customHeight="1">
      <c r="A7" s="138"/>
      <c r="B7" s="8" t="s">
        <v>95</v>
      </c>
      <c r="C7" s="8" t="s">
        <v>96</v>
      </c>
      <c r="D7" s="8" t="s">
        <v>98</v>
      </c>
      <c r="E7" s="47" t="s">
        <v>102</v>
      </c>
      <c r="F7" s="3"/>
      <c r="G7" s="9" t="s">
        <v>17</v>
      </c>
      <c r="H7" s="45" t="s">
        <v>95</v>
      </c>
      <c r="I7" s="45" t="s">
        <v>96</v>
      </c>
      <c r="J7" s="8" t="s">
        <v>98</v>
      </c>
      <c r="K7" s="47" t="s">
        <v>102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436</v>
      </c>
      <c r="I8" s="20">
        <v>445</v>
      </c>
      <c r="J8" s="20">
        <v>452</v>
      </c>
      <c r="K8" s="48">
        <v>443</v>
      </c>
    </row>
    <row r="9" spans="1:11" ht="18.75" customHeight="1">
      <c r="A9" s="11" t="s">
        <v>4</v>
      </c>
      <c r="B9" s="12">
        <v>41</v>
      </c>
      <c r="C9" s="12">
        <v>29</v>
      </c>
      <c r="D9" s="12">
        <v>24</v>
      </c>
      <c r="E9" s="49">
        <v>35</v>
      </c>
      <c r="F9" s="3"/>
      <c r="G9" s="17" t="s">
        <v>20</v>
      </c>
      <c r="H9" s="18">
        <v>5644</v>
      </c>
      <c r="I9" s="18">
        <v>5601</v>
      </c>
      <c r="J9" s="18">
        <v>5582</v>
      </c>
      <c r="K9" s="50">
        <v>5598</v>
      </c>
    </row>
    <row r="10" spans="1:11" ht="15.75" customHeight="1" thickBot="1">
      <c r="A10" s="11" t="s">
        <v>5</v>
      </c>
      <c r="B10" s="12">
        <v>1205</v>
      </c>
      <c r="C10" s="12">
        <v>1225</v>
      </c>
      <c r="D10" s="12">
        <v>1202</v>
      </c>
      <c r="E10" s="49">
        <v>1164</v>
      </c>
      <c r="F10" s="3"/>
      <c r="G10" s="41" t="s">
        <v>25</v>
      </c>
      <c r="H10" s="42">
        <v>1985</v>
      </c>
      <c r="I10" s="42">
        <v>2007</v>
      </c>
      <c r="J10" s="42">
        <v>2017</v>
      </c>
      <c r="K10" s="51">
        <v>2005</v>
      </c>
    </row>
    <row r="11" spans="1:11" ht="18" customHeight="1" thickTop="1" thickBot="1">
      <c r="A11" s="11" t="s">
        <v>6</v>
      </c>
      <c r="B11" s="12">
        <v>6330</v>
      </c>
      <c r="C11" s="12">
        <v>6312</v>
      </c>
      <c r="D11" s="12">
        <v>6310</v>
      </c>
      <c r="E11" s="49">
        <v>6327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54</v>
      </c>
      <c r="C12" s="12">
        <v>56</v>
      </c>
      <c r="D12" s="12">
        <v>58</v>
      </c>
      <c r="E12" s="49">
        <v>56</v>
      </c>
      <c r="F12" s="3"/>
      <c r="G12" s="114" t="s">
        <v>34</v>
      </c>
      <c r="H12" s="115"/>
      <c r="I12" s="115"/>
      <c r="J12" s="115"/>
      <c r="K12" s="116"/>
    </row>
    <row r="13" spans="1:11" ht="15.75" customHeight="1">
      <c r="A13" s="13" t="s">
        <v>87</v>
      </c>
      <c r="B13" s="14">
        <v>116</v>
      </c>
      <c r="C13" s="14">
        <v>119</v>
      </c>
      <c r="D13" s="14">
        <v>144</v>
      </c>
      <c r="E13" s="49">
        <v>145</v>
      </c>
      <c r="F13" s="3"/>
      <c r="G13" s="34" t="s">
        <v>17</v>
      </c>
      <c r="H13" s="35" t="s">
        <v>95</v>
      </c>
      <c r="I13" s="35" t="s">
        <v>96</v>
      </c>
      <c r="J13" s="35" t="s">
        <v>98</v>
      </c>
      <c r="K13" s="52" t="s">
        <v>102</v>
      </c>
    </row>
    <row r="14" spans="1:11" ht="15.75" customHeight="1">
      <c r="A14" s="11" t="s">
        <v>9</v>
      </c>
      <c r="B14" s="14">
        <v>319</v>
      </c>
      <c r="C14" s="14">
        <v>312</v>
      </c>
      <c r="D14" s="14">
        <v>313</v>
      </c>
      <c r="E14" s="49">
        <v>319</v>
      </c>
      <c r="F14" s="3"/>
      <c r="G14" s="36" t="s">
        <v>36</v>
      </c>
      <c r="H14" s="37">
        <v>1374</v>
      </c>
      <c r="I14" s="37">
        <v>1389</v>
      </c>
      <c r="J14" s="37">
        <v>1375</v>
      </c>
      <c r="K14" s="53">
        <v>1379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4706</v>
      </c>
      <c r="I15" s="39">
        <v>4657</v>
      </c>
      <c r="J15" s="39">
        <v>4659</v>
      </c>
      <c r="K15" s="54">
        <v>4662</v>
      </c>
    </row>
    <row r="16" spans="1:11" ht="15.75" customHeight="1" thickBot="1">
      <c r="A16" s="15" t="s">
        <v>10</v>
      </c>
      <c r="B16" s="19">
        <v>8065</v>
      </c>
      <c r="C16" s="19">
        <v>8053</v>
      </c>
      <c r="D16" s="19">
        <v>8051</v>
      </c>
      <c r="E16" s="55">
        <v>8046</v>
      </c>
      <c r="F16" s="3"/>
      <c r="G16" s="21" t="s">
        <v>38</v>
      </c>
      <c r="H16" s="22">
        <v>1985</v>
      </c>
      <c r="I16" s="22">
        <v>2007</v>
      </c>
      <c r="J16" s="22">
        <v>2017</v>
      </c>
      <c r="K16" s="56">
        <v>2005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7" t="s">
        <v>103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2.25" customHeight="1">
      <c r="A20" s="120" t="s">
        <v>11</v>
      </c>
      <c r="B20" s="121"/>
      <c r="C20" s="122"/>
      <c r="D20" s="46" t="s">
        <v>12</v>
      </c>
      <c r="E20" s="23" t="s">
        <v>13</v>
      </c>
      <c r="F20" s="127" t="s">
        <v>14</v>
      </c>
      <c r="G20" s="128"/>
      <c r="H20" s="126" t="s">
        <v>15</v>
      </c>
      <c r="I20" s="126"/>
      <c r="J20" s="24" t="s">
        <v>16</v>
      </c>
      <c r="K20" s="25" t="s">
        <v>18</v>
      </c>
    </row>
    <row r="21" spans="1:11" ht="17.25" customHeight="1">
      <c r="A21" s="123"/>
      <c r="B21" s="124"/>
      <c r="C21" s="125"/>
      <c r="D21" s="78">
        <v>0.22967934377330351</v>
      </c>
      <c r="E21" s="57">
        <v>0.16902808849117573</v>
      </c>
      <c r="F21" s="131">
        <v>0.53368133233905046</v>
      </c>
      <c r="G21" s="132"/>
      <c r="H21" s="129">
        <v>5.1702709420830224E-2</v>
      </c>
      <c r="I21" s="130"/>
      <c r="J21" s="58">
        <v>6.2142679592344019E-3</v>
      </c>
      <c r="K21" s="59">
        <v>9.6942580164056675E-3</v>
      </c>
    </row>
    <row r="22" spans="1:11" ht="17.25" customHeight="1">
      <c r="A22" s="79" t="s">
        <v>26</v>
      </c>
      <c r="B22" s="80"/>
      <c r="C22" s="80"/>
      <c r="D22" s="80"/>
      <c r="E22" s="81"/>
      <c r="F22" s="98" t="s">
        <v>12</v>
      </c>
      <c r="G22" s="99"/>
      <c r="H22" s="85" t="s">
        <v>13</v>
      </c>
      <c r="I22" s="85"/>
      <c r="J22" s="27" t="s">
        <v>14</v>
      </c>
      <c r="K22" s="28" t="s">
        <v>15</v>
      </c>
    </row>
    <row r="23" spans="1:11" ht="17.25" customHeight="1" thickBot="1">
      <c r="A23" s="82"/>
      <c r="B23" s="83"/>
      <c r="C23" s="83"/>
      <c r="D23" s="83"/>
      <c r="E23" s="84"/>
      <c r="F23" s="100">
        <v>0.31643052448421577</v>
      </c>
      <c r="G23" s="101"/>
      <c r="H23" s="100">
        <v>0.14404673129505344</v>
      </c>
      <c r="I23" s="101"/>
      <c r="J23" s="60">
        <v>0.48496147153865277</v>
      </c>
      <c r="K23" s="61">
        <v>5.4561272682078048E-2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4" t="s">
        <v>21</v>
      </c>
      <c r="B26" s="95"/>
      <c r="C26" s="95"/>
      <c r="D26" s="95"/>
      <c r="E26" s="95"/>
      <c r="F26" s="95"/>
      <c r="G26" s="95"/>
      <c r="H26" s="95"/>
      <c r="I26" s="95"/>
      <c r="J26" s="92" t="s">
        <v>22</v>
      </c>
      <c r="K26" s="93"/>
    </row>
    <row r="27" spans="1:11" ht="15">
      <c r="A27" s="96" t="s">
        <v>23</v>
      </c>
      <c r="B27" s="97"/>
      <c r="C27" s="97"/>
      <c r="D27" s="97"/>
      <c r="E27" s="97"/>
      <c r="F27" s="97" t="s">
        <v>24</v>
      </c>
      <c r="G27" s="97"/>
      <c r="H27" s="97"/>
      <c r="I27" s="97"/>
      <c r="J27" s="86">
        <f>A28+F28</f>
        <v>1</v>
      </c>
      <c r="K27" s="87"/>
    </row>
    <row r="28" spans="1:11" ht="13.5" customHeight="1">
      <c r="A28" s="108">
        <v>0.95848869003231418</v>
      </c>
      <c r="B28" s="109"/>
      <c r="C28" s="109"/>
      <c r="D28" s="109"/>
      <c r="E28" s="110"/>
      <c r="F28" s="102">
        <v>4.151130996768581E-2</v>
      </c>
      <c r="G28" s="103"/>
      <c r="H28" s="103"/>
      <c r="I28" s="104"/>
      <c r="J28" s="88"/>
      <c r="K28" s="89"/>
    </row>
    <row r="29" spans="1:11" ht="12" customHeight="1" thickBot="1">
      <c r="A29" s="111"/>
      <c r="B29" s="112"/>
      <c r="C29" s="112"/>
      <c r="D29" s="112"/>
      <c r="E29" s="113"/>
      <c r="F29" s="105"/>
      <c r="G29" s="106"/>
      <c r="H29" s="106"/>
      <c r="I29" s="107"/>
      <c r="J29" s="90"/>
      <c r="K29" s="9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104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105</v>
      </c>
      <c r="B5" s="145"/>
      <c r="C5" s="145"/>
      <c r="D5" s="145"/>
      <c r="E5" s="145"/>
      <c r="F5" s="145"/>
      <c r="G5" s="145"/>
      <c r="H5" s="145"/>
      <c r="I5" s="146"/>
      <c r="K5" s="147" t="s">
        <v>93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>
        <v>1</v>
      </c>
      <c r="C8" s="76">
        <v>20</v>
      </c>
      <c r="D8" s="76">
        <v>42</v>
      </c>
      <c r="E8" s="63">
        <v>1</v>
      </c>
      <c r="F8" s="63">
        <v>2</v>
      </c>
      <c r="G8" s="63"/>
      <c r="H8" s="63">
        <f>SUM(B8:G8)</f>
        <v>66</v>
      </c>
      <c r="I8" s="70">
        <f t="shared" ref="I8:I39" si="0">H8/$H$59</f>
        <v>8.2028337061894104E-3</v>
      </c>
      <c r="K8" s="76">
        <f>C8</f>
        <v>20</v>
      </c>
      <c r="L8" s="76">
        <f>D8</f>
        <v>42</v>
      </c>
      <c r="M8" s="63">
        <f>SUM(K8:L8)</f>
        <v>62</v>
      </c>
      <c r="N8" s="70">
        <f t="shared" ref="N8:N39" si="1">M8/$M$59</f>
        <v>8.2765985849686287E-3</v>
      </c>
    </row>
    <row r="9" spans="1:14">
      <c r="A9" s="62" t="s">
        <v>89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1.2428535918468804E-4</v>
      </c>
      <c r="K9" s="76">
        <f t="shared" ref="K9:K58" si="2">C9</f>
        <v>0</v>
      </c>
      <c r="L9" s="76">
        <f t="shared" ref="L9:L58" si="3">D9</f>
        <v>1</v>
      </c>
      <c r="M9" s="63">
        <f>SUM(K9:L9)</f>
        <v>1</v>
      </c>
      <c r="N9" s="70">
        <f t="shared" si="1"/>
        <v>1.3349352556401014E-4</v>
      </c>
    </row>
    <row r="10" spans="1:14">
      <c r="A10" s="62" t="s">
        <v>86</v>
      </c>
      <c r="B10" s="63"/>
      <c r="C10" s="76"/>
      <c r="D10" s="76">
        <v>5</v>
      </c>
      <c r="E10" s="63"/>
      <c r="F10" s="63"/>
      <c r="G10" s="63"/>
      <c r="H10" s="63">
        <f t="shared" ref="H10:H58" si="4">SUM(B10:G10)</f>
        <v>5</v>
      </c>
      <c r="I10" s="70">
        <f t="shared" si="0"/>
        <v>6.2142679592344023E-4</v>
      </c>
      <c r="K10" s="76">
        <f t="shared" si="2"/>
        <v>0</v>
      </c>
      <c r="L10" s="76">
        <f t="shared" si="3"/>
        <v>5</v>
      </c>
      <c r="M10" s="63">
        <f>SUM(K10:L10)</f>
        <v>5</v>
      </c>
      <c r="N10" s="70">
        <f t="shared" si="1"/>
        <v>6.6746762782005076E-4</v>
      </c>
    </row>
    <row r="11" spans="1:14">
      <c r="A11" s="62" t="s">
        <v>40</v>
      </c>
      <c r="B11" s="63">
        <v>1</v>
      </c>
      <c r="C11" s="76">
        <v>1</v>
      </c>
      <c r="D11" s="76">
        <v>3</v>
      </c>
      <c r="E11" s="63"/>
      <c r="F11" s="63"/>
      <c r="G11" s="63"/>
      <c r="H11" s="63">
        <f t="shared" si="4"/>
        <v>5</v>
      </c>
      <c r="I11" s="70">
        <f t="shared" si="0"/>
        <v>6.2142679592344023E-4</v>
      </c>
      <c r="K11" s="76">
        <f t="shared" si="2"/>
        <v>1</v>
      </c>
      <c r="L11" s="76">
        <f t="shared" si="3"/>
        <v>3</v>
      </c>
      <c r="M11" s="63">
        <f t="shared" ref="M11:M58" si="5">SUM(K11:L11)</f>
        <v>4</v>
      </c>
      <c r="N11" s="70">
        <f t="shared" si="1"/>
        <v>5.3397410225604054E-4</v>
      </c>
    </row>
    <row r="12" spans="1:14">
      <c r="A12" s="62" t="s">
        <v>41</v>
      </c>
      <c r="B12" s="63"/>
      <c r="C12" s="76"/>
      <c r="D12" s="76">
        <v>6</v>
      </c>
      <c r="E12" s="63">
        <v>1</v>
      </c>
      <c r="F12" s="63"/>
      <c r="G12" s="63"/>
      <c r="H12" s="63">
        <f t="shared" si="4"/>
        <v>7</v>
      </c>
      <c r="I12" s="70">
        <f t="shared" si="0"/>
        <v>8.699975142928163E-4</v>
      </c>
      <c r="K12" s="76">
        <f t="shared" si="2"/>
        <v>0</v>
      </c>
      <c r="L12" s="76">
        <f t="shared" si="3"/>
        <v>6</v>
      </c>
      <c r="M12" s="63">
        <f t="shared" si="5"/>
        <v>6</v>
      </c>
      <c r="N12" s="70">
        <f t="shared" si="1"/>
        <v>8.0096115338406087E-4</v>
      </c>
    </row>
    <row r="13" spans="1:14">
      <c r="A13" s="62" t="s">
        <v>42</v>
      </c>
      <c r="B13" s="63"/>
      <c r="C13" s="76">
        <v>2</v>
      </c>
      <c r="D13" s="76">
        <v>6</v>
      </c>
      <c r="E13" s="63">
        <v>14</v>
      </c>
      <c r="F13" s="63">
        <v>4</v>
      </c>
      <c r="G13" s="63"/>
      <c r="H13" s="63">
        <f t="shared" si="4"/>
        <v>26</v>
      </c>
      <c r="I13" s="70">
        <f t="shared" si="0"/>
        <v>3.231419338801889E-3</v>
      </c>
      <c r="K13" s="76">
        <f t="shared" si="2"/>
        <v>2</v>
      </c>
      <c r="L13" s="76">
        <f t="shared" si="3"/>
        <v>6</v>
      </c>
      <c r="M13" s="63">
        <f t="shared" si="5"/>
        <v>8</v>
      </c>
      <c r="N13" s="70">
        <f t="shared" si="1"/>
        <v>1.0679482045120811E-3</v>
      </c>
    </row>
    <row r="14" spans="1:14">
      <c r="A14" s="62" t="s">
        <v>108</v>
      </c>
      <c r="B14" s="63"/>
      <c r="C14" s="76"/>
      <c r="D14" s="76">
        <v>1</v>
      </c>
      <c r="E14" s="63"/>
      <c r="F14" s="63"/>
      <c r="G14" s="63"/>
      <c r="H14" s="63">
        <f t="shared" si="4"/>
        <v>1</v>
      </c>
      <c r="I14" s="70">
        <f t="shared" si="0"/>
        <v>1.2428535918468804E-4</v>
      </c>
      <c r="K14" s="76">
        <f t="shared" si="2"/>
        <v>0</v>
      </c>
      <c r="L14" s="76">
        <f t="shared" si="3"/>
        <v>1</v>
      </c>
      <c r="M14" s="63">
        <f t="shared" si="5"/>
        <v>1</v>
      </c>
      <c r="N14" s="70">
        <f t="shared" si="1"/>
        <v>1.3349352556401014E-4</v>
      </c>
    </row>
    <row r="15" spans="1:14">
      <c r="A15" s="62" t="s">
        <v>77</v>
      </c>
      <c r="B15" s="63"/>
      <c r="C15" s="76"/>
      <c r="D15" s="76">
        <v>1</v>
      </c>
      <c r="E15" s="63"/>
      <c r="F15" s="63"/>
      <c r="G15" s="63"/>
      <c r="H15" s="63">
        <f t="shared" si="4"/>
        <v>1</v>
      </c>
      <c r="I15" s="70">
        <f t="shared" si="0"/>
        <v>1.2428535918468804E-4</v>
      </c>
      <c r="K15" s="76">
        <f t="shared" si="2"/>
        <v>0</v>
      </c>
      <c r="L15" s="76">
        <f t="shared" si="3"/>
        <v>1</v>
      </c>
      <c r="M15" s="63">
        <f t="shared" si="5"/>
        <v>1</v>
      </c>
      <c r="N15" s="70">
        <f t="shared" si="1"/>
        <v>1.3349352556401014E-4</v>
      </c>
    </row>
    <row r="16" spans="1:14">
      <c r="A16" s="62" t="s">
        <v>76</v>
      </c>
      <c r="B16" s="63"/>
      <c r="C16" s="76">
        <v>2</v>
      </c>
      <c r="D16" s="76">
        <v>1</v>
      </c>
      <c r="E16" s="63">
        <v>1</v>
      </c>
      <c r="F16" s="63"/>
      <c r="G16" s="63"/>
      <c r="H16" s="63">
        <f t="shared" si="4"/>
        <v>4</v>
      </c>
      <c r="I16" s="70">
        <f t="shared" si="0"/>
        <v>4.9714143673875214E-4</v>
      </c>
      <c r="K16" s="76">
        <f t="shared" si="2"/>
        <v>2</v>
      </c>
      <c r="L16" s="76">
        <f t="shared" si="3"/>
        <v>1</v>
      </c>
      <c r="M16" s="63">
        <f t="shared" si="5"/>
        <v>3</v>
      </c>
      <c r="N16" s="70">
        <f t="shared" si="1"/>
        <v>4.0048057669203043E-4</v>
      </c>
    </row>
    <row r="17" spans="1:14">
      <c r="A17" s="62" t="s">
        <v>43</v>
      </c>
      <c r="B17" s="63"/>
      <c r="C17" s="76">
        <v>5</v>
      </c>
      <c r="D17" s="76">
        <v>56</v>
      </c>
      <c r="E17" s="63"/>
      <c r="F17" s="63">
        <v>2</v>
      </c>
      <c r="G17" s="63"/>
      <c r="H17" s="63">
        <f t="shared" ref="H17:H23" si="6">SUM(B17:G17)</f>
        <v>63</v>
      </c>
      <c r="I17" s="70">
        <f t="shared" si="0"/>
        <v>7.829977628635347E-3</v>
      </c>
      <c r="K17" s="76">
        <f t="shared" si="2"/>
        <v>5</v>
      </c>
      <c r="L17" s="76">
        <f t="shared" si="3"/>
        <v>56</v>
      </c>
      <c r="M17" s="63">
        <f t="shared" si="5"/>
        <v>61</v>
      </c>
      <c r="N17" s="70">
        <f t="shared" si="1"/>
        <v>8.1431050594046196E-3</v>
      </c>
    </row>
    <row r="18" spans="1:14">
      <c r="A18" s="62" t="s">
        <v>88</v>
      </c>
      <c r="B18" s="63"/>
      <c r="C18" s="76">
        <v>1</v>
      </c>
      <c r="D18" s="76">
        <v>1</v>
      </c>
      <c r="E18" s="63"/>
      <c r="F18" s="63"/>
      <c r="G18" s="63"/>
      <c r="H18" s="63">
        <f t="shared" si="6"/>
        <v>2</v>
      </c>
      <c r="I18" s="70">
        <f t="shared" si="0"/>
        <v>2.4857071836937607E-4</v>
      </c>
      <c r="K18" s="76">
        <f t="shared" si="2"/>
        <v>1</v>
      </c>
      <c r="L18" s="76">
        <f t="shared" si="3"/>
        <v>1</v>
      </c>
      <c r="M18" s="63">
        <f t="shared" si="5"/>
        <v>2</v>
      </c>
      <c r="N18" s="70">
        <f t="shared" si="1"/>
        <v>2.6698705112802027E-4</v>
      </c>
    </row>
    <row r="19" spans="1:14">
      <c r="A19" s="62" t="s">
        <v>109</v>
      </c>
      <c r="B19" s="63"/>
      <c r="C19" s="76">
        <v>1</v>
      </c>
      <c r="D19" s="76"/>
      <c r="E19" s="63"/>
      <c r="F19" s="63"/>
      <c r="G19" s="63"/>
      <c r="H19" s="63">
        <f t="shared" si="6"/>
        <v>1</v>
      </c>
      <c r="I19" s="70">
        <f t="shared" si="0"/>
        <v>1.2428535918468804E-4</v>
      </c>
      <c r="K19" s="76">
        <f t="shared" si="2"/>
        <v>1</v>
      </c>
      <c r="L19" s="76">
        <f t="shared" si="3"/>
        <v>0</v>
      </c>
      <c r="M19" s="63">
        <f t="shared" si="5"/>
        <v>1</v>
      </c>
      <c r="N19" s="70">
        <f t="shared" si="1"/>
        <v>1.3349352556401014E-4</v>
      </c>
    </row>
    <row r="20" spans="1:14">
      <c r="A20" s="62" t="s">
        <v>69</v>
      </c>
      <c r="B20" s="63"/>
      <c r="C20" s="76"/>
      <c r="D20" s="76">
        <v>13</v>
      </c>
      <c r="E20" s="63"/>
      <c r="F20" s="63">
        <v>1</v>
      </c>
      <c r="G20" s="63"/>
      <c r="H20" s="63">
        <f t="shared" si="6"/>
        <v>14</v>
      </c>
      <c r="I20" s="70">
        <f t="shared" si="0"/>
        <v>1.7399950285856326E-3</v>
      </c>
      <c r="K20" s="76">
        <f t="shared" si="2"/>
        <v>0</v>
      </c>
      <c r="L20" s="76">
        <f t="shared" si="3"/>
        <v>13</v>
      </c>
      <c r="M20" s="63">
        <f t="shared" si="5"/>
        <v>13</v>
      </c>
      <c r="N20" s="70">
        <f t="shared" si="1"/>
        <v>1.735415832332132E-3</v>
      </c>
    </row>
    <row r="21" spans="1:14">
      <c r="A21" s="62" t="s">
        <v>44</v>
      </c>
      <c r="B21" s="63"/>
      <c r="C21" s="76"/>
      <c r="D21" s="76">
        <v>5</v>
      </c>
      <c r="E21" s="63">
        <v>1</v>
      </c>
      <c r="F21" s="63">
        <v>1</v>
      </c>
      <c r="G21" s="63"/>
      <c r="H21" s="63">
        <f t="shared" si="6"/>
        <v>7</v>
      </c>
      <c r="I21" s="70">
        <f t="shared" si="0"/>
        <v>8.699975142928163E-4</v>
      </c>
      <c r="K21" s="76">
        <f t="shared" si="2"/>
        <v>0</v>
      </c>
      <c r="L21" s="76">
        <f t="shared" si="3"/>
        <v>5</v>
      </c>
      <c r="M21" s="63">
        <f t="shared" si="5"/>
        <v>5</v>
      </c>
      <c r="N21" s="70">
        <f t="shared" si="1"/>
        <v>6.6746762782005076E-4</v>
      </c>
    </row>
    <row r="22" spans="1:14">
      <c r="A22" s="62" t="s">
        <v>84</v>
      </c>
      <c r="B22" s="63"/>
      <c r="C22" s="76"/>
      <c r="D22" s="76">
        <v>2</v>
      </c>
      <c r="E22" s="63"/>
      <c r="F22" s="63"/>
      <c r="G22" s="63"/>
      <c r="H22" s="63">
        <f t="shared" si="6"/>
        <v>2</v>
      </c>
      <c r="I22" s="70">
        <f t="shared" si="0"/>
        <v>2.4857071836937607E-4</v>
      </c>
      <c r="K22" s="76">
        <f t="shared" si="2"/>
        <v>0</v>
      </c>
      <c r="L22" s="76">
        <f t="shared" si="3"/>
        <v>2</v>
      </c>
      <c r="M22" s="63">
        <f t="shared" si="5"/>
        <v>2</v>
      </c>
      <c r="N22" s="70">
        <f t="shared" si="1"/>
        <v>2.6698705112802027E-4</v>
      </c>
    </row>
    <row r="23" spans="1:14">
      <c r="A23" s="62" t="s">
        <v>99</v>
      </c>
      <c r="B23" s="63"/>
      <c r="C23" s="76">
        <v>1</v>
      </c>
      <c r="D23" s="76"/>
      <c r="E23" s="63"/>
      <c r="F23" s="63"/>
      <c r="G23" s="63"/>
      <c r="H23" s="63">
        <f t="shared" si="6"/>
        <v>1</v>
      </c>
      <c r="I23" s="70">
        <f t="shared" si="0"/>
        <v>1.2428535918468804E-4</v>
      </c>
      <c r="K23" s="76">
        <f t="shared" si="2"/>
        <v>1</v>
      </c>
      <c r="L23" s="76">
        <f t="shared" si="3"/>
        <v>0</v>
      </c>
      <c r="M23" s="63">
        <f t="shared" si="5"/>
        <v>1</v>
      </c>
      <c r="N23" s="70">
        <f t="shared" si="1"/>
        <v>1.3349352556401014E-4</v>
      </c>
    </row>
    <row r="24" spans="1:14">
      <c r="A24" s="62" t="s">
        <v>45</v>
      </c>
      <c r="B24" s="63">
        <v>1</v>
      </c>
      <c r="C24" s="76">
        <v>17</v>
      </c>
      <c r="D24" s="76">
        <v>77</v>
      </c>
      <c r="E24" s="63">
        <v>8</v>
      </c>
      <c r="F24" s="63">
        <v>4</v>
      </c>
      <c r="G24" s="63"/>
      <c r="H24" s="63">
        <f t="shared" si="4"/>
        <v>107</v>
      </c>
      <c r="I24" s="70">
        <f t="shared" si="0"/>
        <v>1.3298533432761621E-2</v>
      </c>
      <c r="K24" s="76">
        <f t="shared" si="2"/>
        <v>17</v>
      </c>
      <c r="L24" s="76">
        <f t="shared" si="3"/>
        <v>77</v>
      </c>
      <c r="M24" s="63">
        <f t="shared" si="5"/>
        <v>94</v>
      </c>
      <c r="N24" s="70">
        <f t="shared" si="1"/>
        <v>1.2548391403016954E-2</v>
      </c>
    </row>
    <row r="25" spans="1:14">
      <c r="A25" s="62" t="s">
        <v>46</v>
      </c>
      <c r="B25" s="63">
        <v>1</v>
      </c>
      <c r="C25" s="76">
        <v>24</v>
      </c>
      <c r="D25" s="76">
        <v>129</v>
      </c>
      <c r="E25" s="63">
        <v>4</v>
      </c>
      <c r="F25" s="63">
        <v>11</v>
      </c>
      <c r="G25" s="63"/>
      <c r="H25" s="63">
        <f t="shared" si="4"/>
        <v>169</v>
      </c>
      <c r="I25" s="70">
        <f t="shared" si="0"/>
        <v>2.1004225702212279E-2</v>
      </c>
      <c r="K25" s="76">
        <f t="shared" si="2"/>
        <v>24</v>
      </c>
      <c r="L25" s="76">
        <f t="shared" si="3"/>
        <v>129</v>
      </c>
      <c r="M25" s="63">
        <f t="shared" si="5"/>
        <v>153</v>
      </c>
      <c r="N25" s="70">
        <f t="shared" si="1"/>
        <v>2.0424509411293552E-2</v>
      </c>
    </row>
    <row r="26" spans="1:14">
      <c r="A26" s="62" t="s">
        <v>91</v>
      </c>
      <c r="B26" s="63"/>
      <c r="C26" s="76">
        <v>1</v>
      </c>
      <c r="D26" s="76">
        <v>3</v>
      </c>
      <c r="E26" s="63"/>
      <c r="F26" s="63">
        <v>1</v>
      </c>
      <c r="G26" s="63"/>
      <c r="H26" s="63">
        <f t="shared" si="4"/>
        <v>5</v>
      </c>
      <c r="I26" s="70">
        <f t="shared" si="0"/>
        <v>6.2142679592344023E-4</v>
      </c>
      <c r="K26" s="76">
        <f t="shared" si="2"/>
        <v>1</v>
      </c>
      <c r="L26" s="76">
        <f t="shared" si="3"/>
        <v>3</v>
      </c>
      <c r="M26" s="63">
        <f t="shared" si="5"/>
        <v>4</v>
      </c>
      <c r="N26" s="70">
        <f t="shared" si="1"/>
        <v>5.3397410225604054E-4</v>
      </c>
    </row>
    <row r="27" spans="1:14">
      <c r="A27" s="62" t="s">
        <v>78</v>
      </c>
      <c r="B27" s="63"/>
      <c r="C27" s="76"/>
      <c r="D27" s="76">
        <v>1</v>
      </c>
      <c r="E27" s="63"/>
      <c r="F27" s="63"/>
      <c r="G27" s="63"/>
      <c r="H27" s="63">
        <f t="shared" si="4"/>
        <v>1</v>
      </c>
      <c r="I27" s="70">
        <f t="shared" si="0"/>
        <v>1.2428535918468804E-4</v>
      </c>
      <c r="K27" s="76">
        <f t="shared" si="2"/>
        <v>0</v>
      </c>
      <c r="L27" s="76">
        <f t="shared" si="3"/>
        <v>1</v>
      </c>
      <c r="M27" s="63">
        <f t="shared" si="5"/>
        <v>1</v>
      </c>
      <c r="N27" s="70">
        <f t="shared" si="1"/>
        <v>1.3349352556401014E-4</v>
      </c>
    </row>
    <row r="28" spans="1:14">
      <c r="A28" s="62" t="s">
        <v>68</v>
      </c>
      <c r="B28" s="63"/>
      <c r="C28" s="76">
        <v>4</v>
      </c>
      <c r="D28" s="76">
        <v>16</v>
      </c>
      <c r="E28" s="63"/>
      <c r="F28" s="63"/>
      <c r="G28" s="63"/>
      <c r="H28" s="63">
        <f t="shared" si="4"/>
        <v>20</v>
      </c>
      <c r="I28" s="70">
        <f t="shared" si="0"/>
        <v>2.4857071836937609E-3</v>
      </c>
      <c r="K28" s="76">
        <f t="shared" si="2"/>
        <v>4</v>
      </c>
      <c r="L28" s="76">
        <f t="shared" si="3"/>
        <v>16</v>
      </c>
      <c r="M28" s="63">
        <f t="shared" si="5"/>
        <v>20</v>
      </c>
      <c r="N28" s="70">
        <f t="shared" si="1"/>
        <v>2.669870511280203E-3</v>
      </c>
    </row>
    <row r="29" spans="1:14">
      <c r="A29" s="62" t="s">
        <v>97</v>
      </c>
      <c r="B29" s="63"/>
      <c r="C29" s="76"/>
      <c r="D29" s="76">
        <v>1</v>
      </c>
      <c r="E29" s="63"/>
      <c r="F29" s="63"/>
      <c r="G29" s="63"/>
      <c r="H29" s="63">
        <f t="shared" si="4"/>
        <v>1</v>
      </c>
      <c r="I29" s="70">
        <f t="shared" si="0"/>
        <v>1.2428535918468804E-4</v>
      </c>
      <c r="K29" s="76">
        <f t="shared" si="2"/>
        <v>0</v>
      </c>
      <c r="L29" s="76">
        <f t="shared" si="3"/>
        <v>1</v>
      </c>
      <c r="M29" s="63">
        <f t="shared" si="5"/>
        <v>1</v>
      </c>
      <c r="N29" s="70">
        <f t="shared" si="1"/>
        <v>1.3349352556401014E-4</v>
      </c>
    </row>
    <row r="30" spans="1:14">
      <c r="A30" s="62" t="s">
        <v>47</v>
      </c>
      <c r="B30" s="63"/>
      <c r="C30" s="76">
        <v>6</v>
      </c>
      <c r="D30" s="76">
        <v>108</v>
      </c>
      <c r="E30" s="63"/>
      <c r="F30" s="63"/>
      <c r="G30" s="63"/>
      <c r="H30" s="63">
        <f t="shared" si="4"/>
        <v>114</v>
      </c>
      <c r="I30" s="70">
        <f t="shared" si="0"/>
        <v>1.4168530947054437E-2</v>
      </c>
      <c r="K30" s="76">
        <f t="shared" si="2"/>
        <v>6</v>
      </c>
      <c r="L30" s="76">
        <f t="shared" si="3"/>
        <v>108</v>
      </c>
      <c r="M30" s="63">
        <f t="shared" si="5"/>
        <v>114</v>
      </c>
      <c r="N30" s="70">
        <f t="shared" si="1"/>
        <v>1.5218261914297157E-2</v>
      </c>
    </row>
    <row r="31" spans="1:14">
      <c r="A31" s="62" t="s">
        <v>48</v>
      </c>
      <c r="B31" s="63"/>
      <c r="C31" s="76">
        <v>6</v>
      </c>
      <c r="D31" s="76">
        <v>29</v>
      </c>
      <c r="E31" s="63"/>
      <c r="F31" s="63">
        <v>1</v>
      </c>
      <c r="G31" s="63"/>
      <c r="H31" s="63">
        <f t="shared" si="4"/>
        <v>36</v>
      </c>
      <c r="I31" s="70">
        <f t="shared" si="0"/>
        <v>4.4742729306487695E-3</v>
      </c>
      <c r="K31" s="76">
        <f t="shared" si="2"/>
        <v>6</v>
      </c>
      <c r="L31" s="76">
        <f t="shared" si="3"/>
        <v>29</v>
      </c>
      <c r="M31" s="63">
        <f t="shared" si="5"/>
        <v>35</v>
      </c>
      <c r="N31" s="70">
        <f t="shared" si="1"/>
        <v>4.6722733947403552E-3</v>
      </c>
    </row>
    <row r="32" spans="1:14">
      <c r="A32" s="62" t="s">
        <v>49</v>
      </c>
      <c r="B32" s="63"/>
      <c r="C32" s="76"/>
      <c r="D32" s="76">
        <v>16</v>
      </c>
      <c r="E32" s="63"/>
      <c r="F32" s="63"/>
      <c r="G32" s="63"/>
      <c r="H32" s="63">
        <f t="shared" si="4"/>
        <v>16</v>
      </c>
      <c r="I32" s="70">
        <f t="shared" si="0"/>
        <v>1.9885657469550086E-3</v>
      </c>
      <c r="K32" s="76">
        <f t="shared" si="2"/>
        <v>0</v>
      </c>
      <c r="L32" s="76">
        <f t="shared" si="3"/>
        <v>16</v>
      </c>
      <c r="M32" s="63">
        <f t="shared" si="5"/>
        <v>16</v>
      </c>
      <c r="N32" s="70">
        <f t="shared" si="1"/>
        <v>2.1358964090241622E-3</v>
      </c>
    </row>
    <row r="33" spans="1:14">
      <c r="A33" s="62" t="s">
        <v>50</v>
      </c>
      <c r="B33" s="63"/>
      <c r="C33" s="76"/>
      <c r="D33" s="76">
        <v>49</v>
      </c>
      <c r="E33" s="63"/>
      <c r="F33" s="63"/>
      <c r="G33" s="63"/>
      <c r="H33" s="63">
        <f t="shared" si="4"/>
        <v>49</v>
      </c>
      <c r="I33" s="70">
        <f t="shared" si="0"/>
        <v>6.0899826000497138E-3</v>
      </c>
      <c r="K33" s="76">
        <f t="shared" si="2"/>
        <v>0</v>
      </c>
      <c r="L33" s="76">
        <f t="shared" si="3"/>
        <v>49</v>
      </c>
      <c r="M33" s="63">
        <f t="shared" si="5"/>
        <v>49</v>
      </c>
      <c r="N33" s="70">
        <f t="shared" si="1"/>
        <v>6.5411827526364969E-3</v>
      </c>
    </row>
    <row r="34" spans="1:14">
      <c r="A34" s="62" t="s">
        <v>51</v>
      </c>
      <c r="B34" s="63"/>
      <c r="C34" s="76">
        <v>2</v>
      </c>
      <c r="D34" s="76">
        <v>15</v>
      </c>
      <c r="E34" s="63"/>
      <c r="F34" s="63"/>
      <c r="G34" s="63"/>
      <c r="H34" s="63">
        <f t="shared" si="4"/>
        <v>17</v>
      </c>
      <c r="I34" s="70">
        <f t="shared" si="0"/>
        <v>2.1128511061396966E-3</v>
      </c>
      <c r="K34" s="76">
        <f t="shared" si="2"/>
        <v>2</v>
      </c>
      <c r="L34" s="76">
        <f t="shared" si="3"/>
        <v>15</v>
      </c>
      <c r="M34" s="63">
        <f t="shared" si="5"/>
        <v>17</v>
      </c>
      <c r="N34" s="70">
        <f t="shared" si="1"/>
        <v>2.2693899345881726E-3</v>
      </c>
    </row>
    <row r="35" spans="1:14">
      <c r="A35" s="62" t="s">
        <v>52</v>
      </c>
      <c r="B35" s="63"/>
      <c r="C35" s="76">
        <v>2</v>
      </c>
      <c r="D35" s="76">
        <v>74</v>
      </c>
      <c r="E35" s="63"/>
      <c r="F35" s="63">
        <v>1</v>
      </c>
      <c r="G35" s="63"/>
      <c r="H35" s="63">
        <f t="shared" si="4"/>
        <v>77</v>
      </c>
      <c r="I35" s="70">
        <f t="shared" si="0"/>
        <v>9.5699726572209785E-3</v>
      </c>
      <c r="K35" s="76">
        <f t="shared" si="2"/>
        <v>2</v>
      </c>
      <c r="L35" s="76">
        <f t="shared" si="3"/>
        <v>74</v>
      </c>
      <c r="M35" s="63">
        <f t="shared" si="5"/>
        <v>76</v>
      </c>
      <c r="N35" s="70">
        <f t="shared" si="1"/>
        <v>1.014550794286477E-2</v>
      </c>
    </row>
    <row r="36" spans="1:14">
      <c r="A36" s="62" t="s">
        <v>53</v>
      </c>
      <c r="B36" s="63"/>
      <c r="C36" s="76">
        <v>2</v>
      </c>
      <c r="D36" s="76">
        <v>20</v>
      </c>
      <c r="E36" s="63">
        <v>1</v>
      </c>
      <c r="F36" s="63"/>
      <c r="G36" s="63"/>
      <c r="H36" s="63">
        <f t="shared" ref="H36" si="7">SUM(B36:G36)</f>
        <v>23</v>
      </c>
      <c r="I36" s="70">
        <f t="shared" si="0"/>
        <v>2.8585632612478252E-3</v>
      </c>
      <c r="K36" s="76">
        <f t="shared" si="2"/>
        <v>2</v>
      </c>
      <c r="L36" s="76">
        <f t="shared" si="3"/>
        <v>20</v>
      </c>
      <c r="M36" s="63">
        <f t="shared" ref="M36" si="8">SUM(K36:L36)</f>
        <v>22</v>
      </c>
      <c r="N36" s="70">
        <f t="shared" si="1"/>
        <v>2.936857562408223E-3</v>
      </c>
    </row>
    <row r="37" spans="1:14">
      <c r="A37" s="62" t="s">
        <v>54</v>
      </c>
      <c r="B37" s="63"/>
      <c r="C37" s="76">
        <v>6</v>
      </c>
      <c r="D37" s="76">
        <v>41</v>
      </c>
      <c r="E37" s="63">
        <v>4</v>
      </c>
      <c r="F37" s="63">
        <v>3</v>
      </c>
      <c r="G37" s="63"/>
      <c r="H37" s="63">
        <f t="shared" si="4"/>
        <v>54</v>
      </c>
      <c r="I37" s="70">
        <f t="shared" si="0"/>
        <v>6.7114093959731542E-3</v>
      </c>
      <c r="K37" s="76">
        <f t="shared" si="2"/>
        <v>6</v>
      </c>
      <c r="L37" s="76">
        <f t="shared" si="3"/>
        <v>41</v>
      </c>
      <c r="M37" s="63">
        <f t="shared" si="5"/>
        <v>47</v>
      </c>
      <c r="N37" s="70">
        <f t="shared" si="1"/>
        <v>6.2741957015084769E-3</v>
      </c>
    </row>
    <row r="38" spans="1:14">
      <c r="A38" s="62" t="s">
        <v>55</v>
      </c>
      <c r="B38" s="63"/>
      <c r="C38" s="76">
        <v>1</v>
      </c>
      <c r="D38" s="76">
        <v>4</v>
      </c>
      <c r="E38" s="63"/>
      <c r="F38" s="63"/>
      <c r="G38" s="63"/>
      <c r="H38" s="63">
        <f t="shared" si="4"/>
        <v>5</v>
      </c>
      <c r="I38" s="70">
        <f t="shared" si="0"/>
        <v>6.2142679592344023E-4</v>
      </c>
      <c r="K38" s="76">
        <f t="shared" si="2"/>
        <v>1</v>
      </c>
      <c r="L38" s="76">
        <f t="shared" si="3"/>
        <v>4</v>
      </c>
      <c r="M38" s="63">
        <f t="shared" si="5"/>
        <v>5</v>
      </c>
      <c r="N38" s="70">
        <f t="shared" si="1"/>
        <v>6.6746762782005076E-4</v>
      </c>
    </row>
    <row r="39" spans="1:14">
      <c r="A39" s="62" t="s">
        <v>56</v>
      </c>
      <c r="B39" s="63">
        <v>3</v>
      </c>
      <c r="C39" s="76">
        <v>16</v>
      </c>
      <c r="D39" s="76">
        <v>14</v>
      </c>
      <c r="E39" s="63"/>
      <c r="F39" s="63">
        <v>3</v>
      </c>
      <c r="G39" s="63"/>
      <c r="H39" s="63">
        <f t="shared" si="4"/>
        <v>36</v>
      </c>
      <c r="I39" s="70">
        <f t="shared" si="0"/>
        <v>4.4742729306487695E-3</v>
      </c>
      <c r="K39" s="76">
        <f t="shared" si="2"/>
        <v>16</v>
      </c>
      <c r="L39" s="76">
        <f t="shared" si="3"/>
        <v>14</v>
      </c>
      <c r="M39" s="63">
        <f t="shared" si="5"/>
        <v>30</v>
      </c>
      <c r="N39" s="70">
        <f t="shared" si="1"/>
        <v>4.0048057669203043E-3</v>
      </c>
    </row>
    <row r="40" spans="1:14">
      <c r="A40" s="62" t="s">
        <v>100</v>
      </c>
      <c r="B40" s="63"/>
      <c r="C40" s="76">
        <v>1</v>
      </c>
      <c r="D40" s="76"/>
      <c r="E40" s="63"/>
      <c r="F40" s="63"/>
      <c r="G40" s="63"/>
      <c r="H40" s="63">
        <f t="shared" si="4"/>
        <v>1</v>
      </c>
      <c r="I40" s="70">
        <f t="shared" ref="I40:I58" si="9">H40/$H$59</f>
        <v>1.2428535918468804E-4</v>
      </c>
      <c r="K40" s="76">
        <f t="shared" si="2"/>
        <v>1</v>
      </c>
      <c r="L40" s="76">
        <f t="shared" si="3"/>
        <v>0</v>
      </c>
      <c r="M40" s="63">
        <f t="shared" si="5"/>
        <v>1</v>
      </c>
      <c r="N40" s="70">
        <f t="shared" ref="N40:N58" si="10">M40/$M$59</f>
        <v>1.3349352556401014E-4</v>
      </c>
    </row>
    <row r="41" spans="1:14">
      <c r="A41" s="62" t="s">
        <v>57</v>
      </c>
      <c r="B41" s="63"/>
      <c r="C41" s="76">
        <v>6</v>
      </c>
      <c r="D41" s="76">
        <v>16</v>
      </c>
      <c r="E41" s="63">
        <v>1</v>
      </c>
      <c r="F41" s="63">
        <v>1</v>
      </c>
      <c r="G41" s="63"/>
      <c r="H41" s="63">
        <f t="shared" ref="H41" si="11">SUM(B41:G41)</f>
        <v>24</v>
      </c>
      <c r="I41" s="70">
        <f t="shared" si="9"/>
        <v>2.9828486204325128E-3</v>
      </c>
      <c r="K41" s="76">
        <f t="shared" ref="K41" si="12">C41</f>
        <v>6</v>
      </c>
      <c r="L41" s="76">
        <f t="shared" ref="L41" si="13">D41</f>
        <v>16</v>
      </c>
      <c r="M41" s="63">
        <f t="shared" ref="M41" si="14">SUM(K41:L41)</f>
        <v>22</v>
      </c>
      <c r="N41" s="70">
        <f t="shared" si="10"/>
        <v>2.936857562408223E-3</v>
      </c>
    </row>
    <row r="42" spans="1:14">
      <c r="A42" s="62" t="s">
        <v>58</v>
      </c>
      <c r="B42" s="63"/>
      <c r="C42" s="76">
        <v>2</v>
      </c>
      <c r="D42" s="76">
        <v>3</v>
      </c>
      <c r="E42" s="63">
        <v>1</v>
      </c>
      <c r="F42" s="63"/>
      <c r="G42" s="63"/>
      <c r="H42" s="63">
        <f t="shared" ref="H42" si="15">SUM(B42:G42)</f>
        <v>6</v>
      </c>
      <c r="I42" s="70">
        <f t="shared" si="9"/>
        <v>7.4571215510812821E-4</v>
      </c>
      <c r="K42" s="76">
        <f t="shared" ref="K42" si="16">C42</f>
        <v>2</v>
      </c>
      <c r="L42" s="76">
        <f t="shared" ref="L42" si="17">D42</f>
        <v>3</v>
      </c>
      <c r="M42" s="63">
        <f t="shared" ref="M42" si="18">SUM(K42:L42)</f>
        <v>5</v>
      </c>
      <c r="N42" s="70">
        <f t="shared" si="10"/>
        <v>6.6746762782005076E-4</v>
      </c>
    </row>
    <row r="43" spans="1:14">
      <c r="A43" s="62" t="s">
        <v>59</v>
      </c>
      <c r="B43" s="63"/>
      <c r="C43" s="76">
        <v>2</v>
      </c>
      <c r="D43" s="76">
        <v>43</v>
      </c>
      <c r="E43" s="63"/>
      <c r="F43" s="63">
        <v>5</v>
      </c>
      <c r="G43" s="63"/>
      <c r="H43" s="63">
        <f t="shared" si="4"/>
        <v>50</v>
      </c>
      <c r="I43" s="70">
        <f t="shared" si="9"/>
        <v>6.2142679592344019E-3</v>
      </c>
      <c r="K43" s="76">
        <f t="shared" si="2"/>
        <v>2</v>
      </c>
      <c r="L43" s="76">
        <f t="shared" si="3"/>
        <v>43</v>
      </c>
      <c r="M43" s="63">
        <f t="shared" si="5"/>
        <v>45</v>
      </c>
      <c r="N43" s="70">
        <f t="shared" si="10"/>
        <v>6.0072086503804569E-3</v>
      </c>
    </row>
    <row r="44" spans="1:14">
      <c r="A44" s="62" t="s">
        <v>83</v>
      </c>
      <c r="B44" s="63"/>
      <c r="C44" s="76"/>
      <c r="D44" s="76">
        <v>2</v>
      </c>
      <c r="E44" s="63"/>
      <c r="F44" s="63"/>
      <c r="G44" s="63"/>
      <c r="H44" s="63">
        <f t="shared" si="4"/>
        <v>2</v>
      </c>
      <c r="I44" s="70">
        <f t="shared" si="9"/>
        <v>2.4857071836937607E-4</v>
      </c>
      <c r="K44" s="76">
        <f t="shared" si="2"/>
        <v>0</v>
      </c>
      <c r="L44" s="76">
        <f t="shared" si="3"/>
        <v>2</v>
      </c>
      <c r="M44" s="63">
        <f t="shared" si="5"/>
        <v>2</v>
      </c>
      <c r="N44" s="70">
        <f t="shared" si="10"/>
        <v>2.6698705112802027E-4</v>
      </c>
    </row>
    <row r="45" spans="1:14">
      <c r="A45" s="62" t="s">
        <v>94</v>
      </c>
      <c r="B45" s="63"/>
      <c r="C45" s="76"/>
      <c r="D45" s="76">
        <v>1</v>
      </c>
      <c r="E45" s="63"/>
      <c r="F45" s="63"/>
      <c r="G45" s="63"/>
      <c r="H45" s="63">
        <f t="shared" si="4"/>
        <v>1</v>
      </c>
      <c r="I45" s="70">
        <f t="shared" si="9"/>
        <v>1.2428535918468804E-4</v>
      </c>
      <c r="K45" s="76">
        <f t="shared" si="2"/>
        <v>0</v>
      </c>
      <c r="L45" s="76">
        <f t="shared" si="3"/>
        <v>1</v>
      </c>
      <c r="M45" s="63">
        <f t="shared" si="5"/>
        <v>1</v>
      </c>
      <c r="N45" s="70">
        <f t="shared" si="10"/>
        <v>1.3349352556401014E-4</v>
      </c>
    </row>
    <row r="46" spans="1:14">
      <c r="A46" s="62" t="s">
        <v>71</v>
      </c>
      <c r="B46" s="63"/>
      <c r="C46" s="76">
        <v>1</v>
      </c>
      <c r="D46" s="76">
        <v>1</v>
      </c>
      <c r="E46" s="63"/>
      <c r="F46" s="63"/>
      <c r="G46" s="63"/>
      <c r="H46" s="63">
        <f t="shared" ref="H46" si="19">SUM(B46:G46)</f>
        <v>2</v>
      </c>
      <c r="I46" s="70">
        <f t="shared" si="9"/>
        <v>2.4857071836937607E-4</v>
      </c>
      <c r="K46" s="76">
        <f t="shared" ref="K46" si="20">C46</f>
        <v>1</v>
      </c>
      <c r="L46" s="76">
        <f t="shared" ref="L46" si="21">D46</f>
        <v>1</v>
      </c>
      <c r="M46" s="63">
        <f t="shared" ref="M46" si="22">SUM(K46:L46)</f>
        <v>2</v>
      </c>
      <c r="N46" s="70">
        <f t="shared" si="10"/>
        <v>2.6698705112802027E-4</v>
      </c>
    </row>
    <row r="47" spans="1:14">
      <c r="A47" s="62" t="s">
        <v>60</v>
      </c>
      <c r="B47" s="63">
        <v>7</v>
      </c>
      <c r="C47" s="76">
        <v>349</v>
      </c>
      <c r="D47" s="76">
        <v>2207</v>
      </c>
      <c r="E47" s="63">
        <v>53</v>
      </c>
      <c r="F47" s="63">
        <v>95</v>
      </c>
      <c r="G47" s="63"/>
      <c r="H47" s="63">
        <f t="shared" si="4"/>
        <v>2711</v>
      </c>
      <c r="I47" s="70">
        <f t="shared" si="9"/>
        <v>0.33693760874968931</v>
      </c>
      <c r="K47" s="76">
        <f t="shared" si="2"/>
        <v>349</v>
      </c>
      <c r="L47" s="76">
        <f t="shared" si="3"/>
        <v>2207</v>
      </c>
      <c r="M47" s="63">
        <f t="shared" si="5"/>
        <v>2556</v>
      </c>
      <c r="N47" s="70">
        <f t="shared" si="10"/>
        <v>0.34120945134160996</v>
      </c>
    </row>
    <row r="48" spans="1:14">
      <c r="A48" s="62" t="s">
        <v>61</v>
      </c>
      <c r="B48" s="63"/>
      <c r="C48" s="76">
        <v>6</v>
      </c>
      <c r="D48" s="76">
        <v>45</v>
      </c>
      <c r="E48" s="63">
        <v>1</v>
      </c>
      <c r="F48" s="63">
        <v>4</v>
      </c>
      <c r="G48" s="63"/>
      <c r="H48" s="63">
        <f t="shared" si="4"/>
        <v>56</v>
      </c>
      <c r="I48" s="70">
        <f t="shared" si="9"/>
        <v>6.9599801143425304E-3</v>
      </c>
      <c r="K48" s="76">
        <f t="shared" si="2"/>
        <v>6</v>
      </c>
      <c r="L48" s="76">
        <f t="shared" si="3"/>
        <v>45</v>
      </c>
      <c r="M48" s="63">
        <f t="shared" si="5"/>
        <v>51</v>
      </c>
      <c r="N48" s="70">
        <f t="shared" si="10"/>
        <v>6.8081698037645178E-3</v>
      </c>
    </row>
    <row r="49" spans="1:14">
      <c r="A49" s="62" t="s">
        <v>62</v>
      </c>
      <c r="B49" s="63">
        <v>1</v>
      </c>
      <c r="C49" s="76">
        <v>48</v>
      </c>
      <c r="D49" s="76">
        <v>319</v>
      </c>
      <c r="E49" s="63">
        <v>7</v>
      </c>
      <c r="F49" s="63">
        <v>11</v>
      </c>
      <c r="G49" s="63"/>
      <c r="H49" s="63">
        <f t="shared" ref="H49:H50" si="23">SUM(B49:G49)</f>
        <v>386</v>
      </c>
      <c r="I49" s="70">
        <f t="shared" si="9"/>
        <v>4.7974148645289587E-2</v>
      </c>
      <c r="K49" s="76">
        <f t="shared" ref="K49:K50" si="24">C49</f>
        <v>48</v>
      </c>
      <c r="L49" s="76">
        <f t="shared" ref="L49:L50" si="25">D49</f>
        <v>319</v>
      </c>
      <c r="M49" s="63">
        <f t="shared" ref="M49:M50" si="26">SUM(K49:L49)</f>
        <v>367</v>
      </c>
      <c r="N49" s="70">
        <f t="shared" si="10"/>
        <v>4.8992123881991721E-2</v>
      </c>
    </row>
    <row r="50" spans="1:14">
      <c r="A50" s="62" t="s">
        <v>63</v>
      </c>
      <c r="B50" s="63"/>
      <c r="C50" s="76">
        <v>2</v>
      </c>
      <c r="D50" s="76">
        <v>13</v>
      </c>
      <c r="E50" s="63"/>
      <c r="F50" s="63"/>
      <c r="G50" s="63"/>
      <c r="H50" s="63">
        <f t="shared" si="23"/>
        <v>15</v>
      </c>
      <c r="I50" s="70">
        <f t="shared" si="9"/>
        <v>1.8642803877703207E-3</v>
      </c>
      <c r="K50" s="76">
        <f t="shared" si="24"/>
        <v>2</v>
      </c>
      <c r="L50" s="76">
        <f t="shared" si="25"/>
        <v>13</v>
      </c>
      <c r="M50" s="63">
        <f t="shared" si="26"/>
        <v>15</v>
      </c>
      <c r="N50" s="70">
        <f t="shared" si="10"/>
        <v>2.0024028834601522E-3</v>
      </c>
    </row>
    <row r="51" spans="1:14">
      <c r="A51" s="62" t="s">
        <v>64</v>
      </c>
      <c r="B51" s="63"/>
      <c r="C51" s="76"/>
      <c r="D51" s="76">
        <v>3</v>
      </c>
      <c r="E51" s="63"/>
      <c r="F51" s="63"/>
      <c r="G51" s="63"/>
      <c r="H51" s="63">
        <f t="shared" si="4"/>
        <v>3</v>
      </c>
      <c r="I51" s="70">
        <f t="shared" si="9"/>
        <v>3.7285607755406411E-4</v>
      </c>
      <c r="K51" s="76">
        <f t="shared" si="2"/>
        <v>0</v>
      </c>
      <c r="L51" s="76">
        <f t="shared" si="3"/>
        <v>3</v>
      </c>
      <c r="M51" s="63">
        <f t="shared" si="5"/>
        <v>3</v>
      </c>
      <c r="N51" s="70">
        <f t="shared" si="10"/>
        <v>4.0048057669203043E-4</v>
      </c>
    </row>
    <row r="52" spans="1:14">
      <c r="A52" s="62" t="s">
        <v>65</v>
      </c>
      <c r="B52" s="63"/>
      <c r="C52" s="76">
        <v>1</v>
      </c>
      <c r="D52" s="76">
        <v>1</v>
      </c>
      <c r="E52" s="63"/>
      <c r="F52" s="63"/>
      <c r="G52" s="63"/>
      <c r="H52" s="63">
        <f t="shared" ref="H52" si="27">SUM(B52:G52)</f>
        <v>2</v>
      </c>
      <c r="I52" s="70">
        <f t="shared" si="9"/>
        <v>2.4857071836937607E-4</v>
      </c>
      <c r="K52" s="76">
        <f t="shared" si="2"/>
        <v>1</v>
      </c>
      <c r="L52" s="76">
        <f t="shared" si="3"/>
        <v>1</v>
      </c>
      <c r="M52" s="63">
        <f t="shared" ref="M52" si="28">SUM(K52:L52)</f>
        <v>2</v>
      </c>
      <c r="N52" s="70">
        <f t="shared" si="10"/>
        <v>2.6698705112802027E-4</v>
      </c>
    </row>
    <row r="53" spans="1:14">
      <c r="A53" s="62" t="s">
        <v>92</v>
      </c>
      <c r="B53" s="63"/>
      <c r="C53" s="76"/>
      <c r="D53" s="76">
        <v>2</v>
      </c>
      <c r="E53" s="63"/>
      <c r="F53" s="63">
        <v>1</v>
      </c>
      <c r="G53" s="63"/>
      <c r="H53" s="63">
        <f t="shared" ref="H53" si="29">SUM(B53:G53)</f>
        <v>3</v>
      </c>
      <c r="I53" s="70">
        <f t="shared" si="9"/>
        <v>3.7285607755406411E-4</v>
      </c>
      <c r="K53" s="76">
        <f t="shared" si="2"/>
        <v>0</v>
      </c>
      <c r="L53" s="76">
        <f t="shared" si="3"/>
        <v>2</v>
      </c>
      <c r="M53" s="63">
        <f t="shared" ref="M53" si="30">SUM(K53:L53)</f>
        <v>2</v>
      </c>
      <c r="N53" s="70">
        <f t="shared" si="10"/>
        <v>2.6698705112802027E-4</v>
      </c>
    </row>
    <row r="54" spans="1:14">
      <c r="A54" s="62" t="s">
        <v>66</v>
      </c>
      <c r="B54" s="63">
        <v>20</v>
      </c>
      <c r="C54" s="76">
        <v>625</v>
      </c>
      <c r="D54" s="76">
        <v>2927</v>
      </c>
      <c r="E54" s="63">
        <v>103</v>
      </c>
      <c r="F54" s="63">
        <v>168</v>
      </c>
      <c r="G54" s="63"/>
      <c r="H54" s="63">
        <f t="shared" si="4"/>
        <v>3843</v>
      </c>
      <c r="I54" s="70">
        <f t="shared" si="9"/>
        <v>0.47762863534675615</v>
      </c>
      <c r="K54" s="76">
        <f t="shared" si="2"/>
        <v>625</v>
      </c>
      <c r="L54" s="76">
        <f t="shared" si="3"/>
        <v>2927</v>
      </c>
      <c r="M54" s="63">
        <f t="shared" si="5"/>
        <v>3552</v>
      </c>
      <c r="N54" s="70">
        <f t="shared" si="10"/>
        <v>0.47416900280336405</v>
      </c>
    </row>
    <row r="55" spans="1:14">
      <c r="A55" s="62" t="s">
        <v>67</v>
      </c>
      <c r="B55" s="63"/>
      <c r="C55" s="76"/>
      <c r="D55" s="76">
        <v>1</v>
      </c>
      <c r="E55" s="63"/>
      <c r="F55" s="63"/>
      <c r="G55" s="63"/>
      <c r="H55" s="63">
        <f t="shared" si="4"/>
        <v>1</v>
      </c>
      <c r="I55" s="70">
        <f t="shared" si="9"/>
        <v>1.2428535918468804E-4</v>
      </c>
      <c r="K55" s="76">
        <f t="shared" si="2"/>
        <v>0</v>
      </c>
      <c r="L55" s="76">
        <f t="shared" si="3"/>
        <v>1</v>
      </c>
      <c r="M55" s="63">
        <f t="shared" si="5"/>
        <v>1</v>
      </c>
      <c r="N55" s="70">
        <f t="shared" si="10"/>
        <v>1.3349352556401014E-4</v>
      </c>
    </row>
    <row r="56" spans="1:14">
      <c r="A56" s="62" t="s">
        <v>90</v>
      </c>
      <c r="B56" s="63"/>
      <c r="C56" s="76">
        <v>1</v>
      </c>
      <c r="D56" s="76">
        <v>1</v>
      </c>
      <c r="E56" s="63"/>
      <c r="F56" s="63"/>
      <c r="G56" s="63"/>
      <c r="H56" s="63">
        <f t="shared" si="4"/>
        <v>2</v>
      </c>
      <c r="I56" s="70">
        <f t="shared" si="9"/>
        <v>2.4857071836937607E-4</v>
      </c>
      <c r="K56" s="76">
        <f t="shared" si="2"/>
        <v>1</v>
      </c>
      <c r="L56" s="76">
        <f t="shared" si="3"/>
        <v>1</v>
      </c>
      <c r="M56" s="63">
        <f t="shared" si="5"/>
        <v>2</v>
      </c>
      <c r="N56" s="70">
        <f t="shared" si="10"/>
        <v>2.6698705112802027E-4</v>
      </c>
    </row>
    <row r="57" spans="1:14">
      <c r="A57" s="62" t="s">
        <v>75</v>
      </c>
      <c r="B57" s="63"/>
      <c r="C57" s="76"/>
      <c r="D57" s="76">
        <v>1</v>
      </c>
      <c r="E57" s="63"/>
      <c r="F57" s="63"/>
      <c r="G57" s="63"/>
      <c r="H57" s="63">
        <f t="shared" si="4"/>
        <v>1</v>
      </c>
      <c r="I57" s="70">
        <f t="shared" si="9"/>
        <v>1.2428535918468804E-4</v>
      </c>
      <c r="K57" s="76">
        <f t="shared" si="2"/>
        <v>0</v>
      </c>
      <c r="L57" s="76">
        <f t="shared" si="3"/>
        <v>1</v>
      </c>
      <c r="M57" s="63">
        <f t="shared" si="5"/>
        <v>1</v>
      </c>
      <c r="N57" s="70">
        <f t="shared" si="10"/>
        <v>1.3349352556401014E-4</v>
      </c>
    </row>
    <row r="58" spans="1:14">
      <c r="A58" s="62" t="s">
        <v>85</v>
      </c>
      <c r="B58" s="63"/>
      <c r="C58" s="76"/>
      <c r="D58" s="76">
        <v>1</v>
      </c>
      <c r="E58" s="63"/>
      <c r="F58" s="63"/>
      <c r="G58" s="63"/>
      <c r="H58" s="63">
        <f t="shared" si="4"/>
        <v>1</v>
      </c>
      <c r="I58" s="70">
        <f t="shared" si="9"/>
        <v>1.2428535918468804E-4</v>
      </c>
      <c r="K58" s="76">
        <f t="shared" si="2"/>
        <v>0</v>
      </c>
      <c r="L58" s="76">
        <f t="shared" si="3"/>
        <v>1</v>
      </c>
      <c r="M58" s="63">
        <f t="shared" si="5"/>
        <v>1</v>
      </c>
      <c r="N58" s="70">
        <f t="shared" si="10"/>
        <v>1.3349352556401014E-4</v>
      </c>
    </row>
    <row r="59" spans="1:14">
      <c r="A59" s="64" t="s">
        <v>33</v>
      </c>
      <c r="B59" s="65">
        <f t="shared" ref="B59:I59" si="31">SUM(B8:B58)</f>
        <v>35</v>
      </c>
      <c r="C59" s="77">
        <f t="shared" si="31"/>
        <v>1164</v>
      </c>
      <c r="D59" s="77">
        <f t="shared" si="31"/>
        <v>6327</v>
      </c>
      <c r="E59" s="65">
        <f t="shared" si="31"/>
        <v>201</v>
      </c>
      <c r="F59" s="65">
        <f t="shared" si="31"/>
        <v>319</v>
      </c>
      <c r="G59" s="65">
        <f t="shared" si="31"/>
        <v>0</v>
      </c>
      <c r="H59" s="65">
        <f t="shared" si="31"/>
        <v>8046</v>
      </c>
      <c r="I59" s="71">
        <f t="shared" si="31"/>
        <v>1</v>
      </c>
      <c r="K59" s="77">
        <f>SUM(K8:K58)</f>
        <v>1164</v>
      </c>
      <c r="L59" s="77">
        <f>SUM(L8:L58)</f>
        <v>6327</v>
      </c>
      <c r="M59" s="65">
        <f>SUM(M8:M58)</f>
        <v>7491</v>
      </c>
      <c r="N59" s="71">
        <f>SUM(N8:N58)</f>
        <v>1</v>
      </c>
    </row>
    <row r="61" spans="1:14">
      <c r="A61" s="31" t="s">
        <v>74</v>
      </c>
    </row>
    <row r="62" spans="1:14">
      <c r="A62" s="32" t="s">
        <v>106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134" t="s">
        <v>72</v>
      </c>
      <c r="B2" s="134"/>
      <c r="C2" s="134"/>
      <c r="D2" s="134"/>
      <c r="E2" s="134"/>
      <c r="F2" s="134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107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18</v>
      </c>
      <c r="C8" s="63">
        <v>37</v>
      </c>
      <c r="D8" s="63">
        <v>11</v>
      </c>
      <c r="E8" s="63">
        <f>SUM(B8:D8)</f>
        <v>66</v>
      </c>
      <c r="F8" s="70">
        <f t="shared" ref="F8:F58" si="0">E8/$E$59</f>
        <v>8.2028337061894104E-3</v>
      </c>
    </row>
    <row r="9" spans="1:6">
      <c r="A9" s="62" t="s">
        <v>89</v>
      </c>
      <c r="B9" s="63">
        <v>1</v>
      </c>
      <c r="C9" s="63"/>
      <c r="D9" s="63"/>
      <c r="E9" s="63">
        <f>SUM(B9:D9)</f>
        <v>1</v>
      </c>
      <c r="F9" s="70">
        <f t="shared" si="0"/>
        <v>1.2428535918468804E-4</v>
      </c>
    </row>
    <row r="10" spans="1:6">
      <c r="A10" s="62" t="s">
        <v>86</v>
      </c>
      <c r="B10" s="63">
        <v>1</v>
      </c>
      <c r="C10" s="63">
        <v>4</v>
      </c>
      <c r="D10" s="63"/>
      <c r="E10" s="63">
        <f t="shared" ref="E10:E58" si="1">SUM(B10:D10)</f>
        <v>5</v>
      </c>
      <c r="F10" s="70">
        <f t="shared" si="0"/>
        <v>6.2142679592344023E-4</v>
      </c>
    </row>
    <row r="11" spans="1:6">
      <c r="A11" s="62" t="s">
        <v>40</v>
      </c>
      <c r="B11" s="63"/>
      <c r="C11" s="63">
        <v>3</v>
      </c>
      <c r="D11" s="63">
        <v>2</v>
      </c>
      <c r="E11" s="63">
        <f t="shared" ref="E11:E12" si="2">SUM(B11:D11)</f>
        <v>5</v>
      </c>
      <c r="F11" s="70">
        <f t="shared" si="0"/>
        <v>6.2142679592344023E-4</v>
      </c>
    </row>
    <row r="12" spans="1:6">
      <c r="A12" s="62" t="s">
        <v>41</v>
      </c>
      <c r="B12" s="63">
        <v>2</v>
      </c>
      <c r="C12" s="63">
        <v>3</v>
      </c>
      <c r="D12" s="63">
        <v>2</v>
      </c>
      <c r="E12" s="63">
        <f t="shared" si="2"/>
        <v>7</v>
      </c>
      <c r="F12" s="70">
        <f t="shared" si="0"/>
        <v>8.699975142928163E-4</v>
      </c>
    </row>
    <row r="13" spans="1:6">
      <c r="A13" s="62" t="s">
        <v>42</v>
      </c>
      <c r="B13" s="63">
        <v>5</v>
      </c>
      <c r="C13" s="63">
        <v>11</v>
      </c>
      <c r="D13" s="63">
        <v>10</v>
      </c>
      <c r="E13" s="63">
        <f t="shared" ref="E13" si="3">SUM(B13:D13)</f>
        <v>26</v>
      </c>
      <c r="F13" s="70">
        <f t="shared" si="0"/>
        <v>3.231419338801889E-3</v>
      </c>
    </row>
    <row r="14" spans="1:6">
      <c r="A14" s="62" t="s">
        <v>108</v>
      </c>
      <c r="B14" s="63">
        <v>1</v>
      </c>
      <c r="C14" s="63"/>
      <c r="D14" s="63"/>
      <c r="E14" s="63">
        <f t="shared" ref="E14:E15" si="4">SUM(B14:D14)</f>
        <v>1</v>
      </c>
      <c r="F14" s="70">
        <f t="shared" si="0"/>
        <v>1.2428535918468804E-4</v>
      </c>
    </row>
    <row r="15" spans="1:6">
      <c r="A15" s="62" t="s">
        <v>77</v>
      </c>
      <c r="B15" s="63"/>
      <c r="C15" s="63">
        <v>1</v>
      </c>
      <c r="D15" s="63"/>
      <c r="E15" s="63">
        <f t="shared" si="4"/>
        <v>1</v>
      </c>
      <c r="F15" s="70">
        <f t="shared" si="0"/>
        <v>1.2428535918468804E-4</v>
      </c>
    </row>
    <row r="16" spans="1:6">
      <c r="A16" s="62" t="s">
        <v>76</v>
      </c>
      <c r="B16" s="63"/>
      <c r="C16" s="63">
        <v>4</v>
      </c>
      <c r="D16" s="63"/>
      <c r="E16" s="63">
        <f t="shared" si="1"/>
        <v>4</v>
      </c>
      <c r="F16" s="70">
        <f t="shared" si="0"/>
        <v>4.9714143673875214E-4</v>
      </c>
    </row>
    <row r="17" spans="1:6">
      <c r="A17" s="62" t="s">
        <v>43</v>
      </c>
      <c r="B17" s="63">
        <v>28</v>
      </c>
      <c r="C17" s="63">
        <v>21</v>
      </c>
      <c r="D17" s="63">
        <v>14</v>
      </c>
      <c r="E17" s="63">
        <f t="shared" si="1"/>
        <v>63</v>
      </c>
      <c r="F17" s="70">
        <f t="shared" si="0"/>
        <v>7.829977628635347E-3</v>
      </c>
    </row>
    <row r="18" spans="1:6">
      <c r="A18" s="62" t="s">
        <v>88</v>
      </c>
      <c r="B18" s="63"/>
      <c r="C18" s="63">
        <v>2</v>
      </c>
      <c r="D18" s="63"/>
      <c r="E18" s="63">
        <f t="shared" ref="E18" si="5">SUM(B18:D18)</f>
        <v>2</v>
      </c>
      <c r="F18" s="70">
        <f t="shared" si="0"/>
        <v>2.4857071836937607E-4</v>
      </c>
    </row>
    <row r="19" spans="1:6">
      <c r="A19" s="62" t="s">
        <v>109</v>
      </c>
      <c r="B19" s="63">
        <v>1</v>
      </c>
      <c r="C19" s="63"/>
      <c r="D19" s="63"/>
      <c r="E19" s="63">
        <f t="shared" si="1"/>
        <v>1</v>
      </c>
      <c r="F19" s="70">
        <f t="shared" si="0"/>
        <v>1.2428535918468804E-4</v>
      </c>
    </row>
    <row r="20" spans="1:6">
      <c r="A20" s="62" t="s">
        <v>69</v>
      </c>
      <c r="B20" s="63">
        <v>4</v>
      </c>
      <c r="C20" s="63">
        <v>7</v>
      </c>
      <c r="D20" s="63">
        <v>3</v>
      </c>
      <c r="E20" s="63">
        <f t="shared" ref="E20" si="6">SUM(B20:D20)</f>
        <v>14</v>
      </c>
      <c r="F20" s="70">
        <f t="shared" ref="F20" si="7">E20/$E$59</f>
        <v>1.7399950285856326E-3</v>
      </c>
    </row>
    <row r="21" spans="1:6">
      <c r="A21" s="62" t="s">
        <v>44</v>
      </c>
      <c r="B21" s="63">
        <v>2</v>
      </c>
      <c r="C21" s="63">
        <v>3</v>
      </c>
      <c r="D21" s="63">
        <v>2</v>
      </c>
      <c r="E21" s="63">
        <f t="shared" ref="E21" si="8">SUM(B21:D21)</f>
        <v>7</v>
      </c>
      <c r="F21" s="70">
        <f t="shared" si="0"/>
        <v>8.699975142928163E-4</v>
      </c>
    </row>
    <row r="22" spans="1:6">
      <c r="A22" s="62" t="s">
        <v>84</v>
      </c>
      <c r="B22" s="63">
        <v>2</v>
      </c>
      <c r="C22" s="63"/>
      <c r="D22" s="63"/>
      <c r="E22" s="63">
        <f t="shared" ref="E22" si="9">SUM(B22:D22)</f>
        <v>2</v>
      </c>
      <c r="F22" s="70">
        <f t="shared" si="0"/>
        <v>2.4857071836937607E-4</v>
      </c>
    </row>
    <row r="23" spans="1:6">
      <c r="A23" s="62" t="s">
        <v>99</v>
      </c>
      <c r="B23" s="63">
        <v>1</v>
      </c>
      <c r="C23" s="63"/>
      <c r="D23" s="63"/>
      <c r="E23" s="63">
        <f t="shared" ref="E23:E24" si="10">SUM(B23:D23)</f>
        <v>1</v>
      </c>
      <c r="F23" s="70">
        <f t="shared" si="0"/>
        <v>1.2428535918468804E-4</v>
      </c>
    </row>
    <row r="24" spans="1:6">
      <c r="A24" s="62" t="s">
        <v>45</v>
      </c>
      <c r="B24" s="63">
        <v>20</v>
      </c>
      <c r="C24" s="63">
        <v>57</v>
      </c>
      <c r="D24" s="63">
        <v>30</v>
      </c>
      <c r="E24" s="63">
        <f t="shared" si="10"/>
        <v>107</v>
      </c>
      <c r="F24" s="70">
        <f t="shared" si="0"/>
        <v>1.3298533432761621E-2</v>
      </c>
    </row>
    <row r="25" spans="1:6">
      <c r="A25" s="62" t="s">
        <v>46</v>
      </c>
      <c r="B25" s="63">
        <v>30</v>
      </c>
      <c r="C25" s="63">
        <v>96</v>
      </c>
      <c r="D25" s="63">
        <v>43</v>
      </c>
      <c r="E25" s="63">
        <f t="shared" si="1"/>
        <v>169</v>
      </c>
      <c r="F25" s="70">
        <f t="shared" si="0"/>
        <v>2.1004225702212279E-2</v>
      </c>
    </row>
    <row r="26" spans="1:6">
      <c r="A26" s="62" t="s">
        <v>91</v>
      </c>
      <c r="B26" s="63">
        <v>1</v>
      </c>
      <c r="C26" s="63">
        <v>3</v>
      </c>
      <c r="D26" s="63">
        <v>1</v>
      </c>
      <c r="E26" s="63">
        <f t="shared" ref="E26:E27" si="11">SUM(B26:D26)</f>
        <v>5</v>
      </c>
      <c r="F26" s="70">
        <f t="shared" ref="F26:F27" si="12">E26/$E$59</f>
        <v>6.2142679592344023E-4</v>
      </c>
    </row>
    <row r="27" spans="1:6">
      <c r="A27" s="62" t="s">
        <v>78</v>
      </c>
      <c r="B27" s="63"/>
      <c r="C27" s="63"/>
      <c r="D27" s="63">
        <v>1</v>
      </c>
      <c r="E27" s="63">
        <f t="shared" si="11"/>
        <v>1</v>
      </c>
      <c r="F27" s="70">
        <f t="shared" si="12"/>
        <v>1.2428535918468804E-4</v>
      </c>
    </row>
    <row r="28" spans="1:6">
      <c r="A28" s="62" t="s">
        <v>68</v>
      </c>
      <c r="B28" s="63"/>
      <c r="C28" s="63">
        <v>9</v>
      </c>
      <c r="D28" s="63">
        <v>11</v>
      </c>
      <c r="E28" s="63">
        <f t="shared" ref="E28" si="13">SUM(B28:D28)</f>
        <v>20</v>
      </c>
      <c r="F28" s="70">
        <f t="shared" si="0"/>
        <v>2.4857071836937609E-3</v>
      </c>
    </row>
    <row r="29" spans="1:6">
      <c r="A29" s="62" t="s">
        <v>97</v>
      </c>
      <c r="B29" s="63">
        <v>1</v>
      </c>
      <c r="C29" s="63"/>
      <c r="D29" s="63"/>
      <c r="E29" s="63">
        <f t="shared" si="1"/>
        <v>1</v>
      </c>
      <c r="F29" s="70">
        <f t="shared" si="0"/>
        <v>1.2428535918468804E-4</v>
      </c>
    </row>
    <row r="30" spans="1:6">
      <c r="A30" s="62" t="s">
        <v>47</v>
      </c>
      <c r="B30" s="63">
        <v>12</v>
      </c>
      <c r="C30" s="63">
        <v>43</v>
      </c>
      <c r="D30" s="63">
        <v>59</v>
      </c>
      <c r="E30" s="63">
        <f t="shared" si="1"/>
        <v>114</v>
      </c>
      <c r="F30" s="70">
        <f t="shared" si="0"/>
        <v>1.4168530947054437E-2</v>
      </c>
    </row>
    <row r="31" spans="1:6">
      <c r="A31" s="62" t="s">
        <v>48</v>
      </c>
      <c r="B31" s="63">
        <v>4</v>
      </c>
      <c r="C31" s="63">
        <v>19</v>
      </c>
      <c r="D31" s="63">
        <v>13</v>
      </c>
      <c r="E31" s="63">
        <f t="shared" si="1"/>
        <v>36</v>
      </c>
      <c r="F31" s="70">
        <f t="shared" si="0"/>
        <v>4.4742729306487695E-3</v>
      </c>
    </row>
    <row r="32" spans="1:6">
      <c r="A32" s="62" t="s">
        <v>49</v>
      </c>
      <c r="B32" s="63">
        <v>2</v>
      </c>
      <c r="C32" s="63">
        <v>11</v>
      </c>
      <c r="D32" s="63">
        <v>3</v>
      </c>
      <c r="E32" s="63">
        <f t="shared" si="1"/>
        <v>16</v>
      </c>
      <c r="F32" s="70">
        <f t="shared" si="0"/>
        <v>1.9885657469550086E-3</v>
      </c>
    </row>
    <row r="33" spans="1:6">
      <c r="A33" s="62" t="s">
        <v>50</v>
      </c>
      <c r="B33" s="63">
        <v>2</v>
      </c>
      <c r="C33" s="63">
        <v>19</v>
      </c>
      <c r="D33" s="63">
        <v>28</v>
      </c>
      <c r="E33" s="63">
        <f t="shared" si="1"/>
        <v>49</v>
      </c>
      <c r="F33" s="70">
        <f t="shared" si="0"/>
        <v>6.0899826000497138E-3</v>
      </c>
    </row>
    <row r="34" spans="1:6">
      <c r="A34" s="62" t="s">
        <v>51</v>
      </c>
      <c r="B34" s="63">
        <v>2</v>
      </c>
      <c r="C34" s="63">
        <v>5</v>
      </c>
      <c r="D34" s="63">
        <v>10</v>
      </c>
      <c r="E34" s="63">
        <f t="shared" si="1"/>
        <v>17</v>
      </c>
      <c r="F34" s="70">
        <f t="shared" si="0"/>
        <v>2.1128511061396966E-3</v>
      </c>
    </row>
    <row r="35" spans="1:6">
      <c r="A35" s="62" t="s">
        <v>52</v>
      </c>
      <c r="B35" s="63">
        <v>9</v>
      </c>
      <c r="C35" s="63">
        <v>36</v>
      </c>
      <c r="D35" s="63">
        <v>32</v>
      </c>
      <c r="E35" s="63">
        <f t="shared" ref="E35:E44" si="14">SUM(B35:D35)</f>
        <v>77</v>
      </c>
      <c r="F35" s="70">
        <f t="shared" si="0"/>
        <v>9.5699726572209785E-3</v>
      </c>
    </row>
    <row r="36" spans="1:6">
      <c r="A36" s="62" t="s">
        <v>53</v>
      </c>
      <c r="B36" s="63">
        <v>2</v>
      </c>
      <c r="C36" s="63">
        <v>12</v>
      </c>
      <c r="D36" s="63">
        <v>9</v>
      </c>
      <c r="E36" s="63">
        <f t="shared" ref="E36:E42" si="15">SUM(B36:D36)</f>
        <v>23</v>
      </c>
      <c r="F36" s="70">
        <f t="shared" si="0"/>
        <v>2.8585632612478252E-3</v>
      </c>
    </row>
    <row r="37" spans="1:6">
      <c r="A37" s="62" t="s">
        <v>54</v>
      </c>
      <c r="B37" s="63">
        <v>16</v>
      </c>
      <c r="C37" s="63">
        <v>25</v>
      </c>
      <c r="D37" s="63">
        <v>13</v>
      </c>
      <c r="E37" s="63">
        <f t="shared" si="15"/>
        <v>54</v>
      </c>
      <c r="F37" s="70">
        <f t="shared" si="0"/>
        <v>6.7114093959731542E-3</v>
      </c>
    </row>
    <row r="38" spans="1:6">
      <c r="A38" s="62" t="s">
        <v>55</v>
      </c>
      <c r="B38" s="63"/>
      <c r="C38" s="63">
        <v>4</v>
      </c>
      <c r="D38" s="63">
        <v>1</v>
      </c>
      <c r="E38" s="63">
        <f t="shared" si="15"/>
        <v>5</v>
      </c>
      <c r="F38" s="70">
        <f t="shared" si="0"/>
        <v>6.2142679592344023E-4</v>
      </c>
    </row>
    <row r="39" spans="1:6">
      <c r="A39" s="62" t="s">
        <v>56</v>
      </c>
      <c r="B39" s="63">
        <v>5</v>
      </c>
      <c r="C39" s="63">
        <v>26</v>
      </c>
      <c r="D39" s="63">
        <v>5</v>
      </c>
      <c r="E39" s="63">
        <f t="shared" si="15"/>
        <v>36</v>
      </c>
      <c r="F39" s="70">
        <f t="shared" si="0"/>
        <v>4.4742729306487695E-3</v>
      </c>
    </row>
    <row r="40" spans="1:6">
      <c r="A40" s="62" t="s">
        <v>100</v>
      </c>
      <c r="B40" s="63"/>
      <c r="C40" s="63">
        <v>1</v>
      </c>
      <c r="D40" s="63"/>
      <c r="E40" s="63">
        <f t="shared" si="15"/>
        <v>1</v>
      </c>
      <c r="F40" s="70">
        <f t="shared" si="0"/>
        <v>1.2428535918468804E-4</v>
      </c>
    </row>
    <row r="41" spans="1:6">
      <c r="A41" s="62" t="s">
        <v>57</v>
      </c>
      <c r="B41" s="63">
        <v>2</v>
      </c>
      <c r="C41" s="63">
        <v>17</v>
      </c>
      <c r="D41" s="63">
        <v>5</v>
      </c>
      <c r="E41" s="63">
        <f t="shared" si="15"/>
        <v>24</v>
      </c>
      <c r="F41" s="70">
        <f t="shared" si="0"/>
        <v>2.9828486204325128E-3</v>
      </c>
    </row>
    <row r="42" spans="1:6">
      <c r="A42" s="62" t="s">
        <v>58</v>
      </c>
      <c r="B42" s="63"/>
      <c r="C42" s="63">
        <v>5</v>
      </c>
      <c r="D42" s="63">
        <v>1</v>
      </c>
      <c r="E42" s="63">
        <f t="shared" si="15"/>
        <v>6</v>
      </c>
      <c r="F42" s="70">
        <f t="shared" si="0"/>
        <v>7.4571215510812821E-4</v>
      </c>
    </row>
    <row r="43" spans="1:6">
      <c r="A43" s="62" t="s">
        <v>59</v>
      </c>
      <c r="B43" s="63">
        <v>8</v>
      </c>
      <c r="C43" s="63">
        <v>23</v>
      </c>
      <c r="D43" s="63">
        <v>19</v>
      </c>
      <c r="E43" s="63">
        <f t="shared" ref="E43" si="16">SUM(B43:D43)</f>
        <v>50</v>
      </c>
      <c r="F43" s="70">
        <f t="shared" si="0"/>
        <v>6.2142679592344019E-3</v>
      </c>
    </row>
    <row r="44" spans="1:6">
      <c r="A44" s="62" t="s">
        <v>83</v>
      </c>
      <c r="B44" s="63"/>
      <c r="C44" s="63">
        <v>1</v>
      </c>
      <c r="D44" s="63">
        <v>1</v>
      </c>
      <c r="E44" s="63">
        <f t="shared" si="14"/>
        <v>2</v>
      </c>
      <c r="F44" s="70">
        <f t="shared" si="0"/>
        <v>2.4857071836937607E-4</v>
      </c>
    </row>
    <row r="45" spans="1:6">
      <c r="A45" s="62" t="s">
        <v>94</v>
      </c>
      <c r="B45" s="63"/>
      <c r="C45" s="63">
        <v>1</v>
      </c>
      <c r="D45" s="63"/>
      <c r="E45" s="63">
        <f t="shared" si="1"/>
        <v>1</v>
      </c>
      <c r="F45" s="70">
        <f t="shared" si="0"/>
        <v>1.2428535918468804E-4</v>
      </c>
    </row>
    <row r="46" spans="1:6">
      <c r="A46" s="62" t="s">
        <v>71</v>
      </c>
      <c r="B46" s="63">
        <v>1</v>
      </c>
      <c r="C46" s="63"/>
      <c r="D46" s="63">
        <v>1</v>
      </c>
      <c r="E46" s="63">
        <f t="shared" si="1"/>
        <v>2</v>
      </c>
      <c r="F46" s="70">
        <f t="shared" si="0"/>
        <v>2.4857071836937607E-4</v>
      </c>
    </row>
    <row r="47" spans="1:6">
      <c r="A47" s="62" t="s">
        <v>60</v>
      </c>
      <c r="B47" s="63">
        <v>443</v>
      </c>
      <c r="C47" s="63">
        <v>1517</v>
      </c>
      <c r="D47" s="63">
        <v>751</v>
      </c>
      <c r="E47" s="63">
        <f t="shared" si="1"/>
        <v>2711</v>
      </c>
      <c r="F47" s="70">
        <f t="shared" si="0"/>
        <v>0.33693760874968931</v>
      </c>
    </row>
    <row r="48" spans="1:6">
      <c r="A48" s="62" t="s">
        <v>61</v>
      </c>
      <c r="B48" s="63">
        <v>12</v>
      </c>
      <c r="C48" s="63">
        <v>33</v>
      </c>
      <c r="D48" s="63">
        <v>11</v>
      </c>
      <c r="E48" s="63">
        <f t="shared" si="1"/>
        <v>56</v>
      </c>
      <c r="F48" s="70">
        <f t="shared" si="0"/>
        <v>6.9599801143425304E-3</v>
      </c>
    </row>
    <row r="49" spans="1:6">
      <c r="A49" s="62" t="s">
        <v>62</v>
      </c>
      <c r="B49" s="63">
        <v>66</v>
      </c>
      <c r="C49" s="63">
        <v>230</v>
      </c>
      <c r="D49" s="63">
        <v>90</v>
      </c>
      <c r="E49" s="63">
        <f t="shared" si="1"/>
        <v>386</v>
      </c>
      <c r="F49" s="70">
        <f t="shared" si="0"/>
        <v>4.7974148645289587E-2</v>
      </c>
    </row>
    <row r="50" spans="1:6">
      <c r="A50" s="62" t="s">
        <v>63</v>
      </c>
      <c r="B50" s="63">
        <v>3</v>
      </c>
      <c r="C50" s="63">
        <v>9</v>
      </c>
      <c r="D50" s="63">
        <v>3</v>
      </c>
      <c r="E50" s="63">
        <f t="shared" si="1"/>
        <v>15</v>
      </c>
      <c r="F50" s="70">
        <f t="shared" si="0"/>
        <v>1.8642803877703207E-3</v>
      </c>
    </row>
    <row r="51" spans="1:6">
      <c r="A51" s="62" t="s">
        <v>64</v>
      </c>
      <c r="B51" s="63"/>
      <c r="C51" s="63"/>
      <c r="D51" s="63">
        <v>3</v>
      </c>
      <c r="E51" s="63">
        <f t="shared" si="1"/>
        <v>3</v>
      </c>
      <c r="F51" s="70">
        <f t="shared" si="0"/>
        <v>3.7285607755406411E-4</v>
      </c>
    </row>
    <row r="52" spans="1:6">
      <c r="A52" s="62" t="s">
        <v>65</v>
      </c>
      <c r="B52" s="63"/>
      <c r="C52" s="63">
        <v>1</v>
      </c>
      <c r="D52" s="63">
        <v>1</v>
      </c>
      <c r="E52" s="63">
        <f t="shared" si="1"/>
        <v>2</v>
      </c>
      <c r="F52" s="70">
        <f t="shared" si="0"/>
        <v>2.4857071836937607E-4</v>
      </c>
    </row>
    <row r="53" spans="1:6">
      <c r="A53" s="62" t="s">
        <v>92</v>
      </c>
      <c r="B53" s="63"/>
      <c r="C53" s="63">
        <v>2</v>
      </c>
      <c r="D53" s="63">
        <v>1</v>
      </c>
      <c r="E53" s="63">
        <f t="shared" si="1"/>
        <v>3</v>
      </c>
      <c r="F53" s="70">
        <f t="shared" si="0"/>
        <v>3.7285607755406411E-4</v>
      </c>
    </row>
    <row r="54" spans="1:6">
      <c r="A54" s="62" t="s">
        <v>66</v>
      </c>
      <c r="B54" s="63">
        <v>671</v>
      </c>
      <c r="C54" s="63">
        <v>2358</v>
      </c>
      <c r="D54" s="63">
        <v>814</v>
      </c>
      <c r="E54" s="63">
        <f t="shared" si="1"/>
        <v>3843</v>
      </c>
      <c r="F54" s="70">
        <f t="shared" si="0"/>
        <v>0.47762863534675615</v>
      </c>
    </row>
    <row r="55" spans="1:6">
      <c r="A55" s="62" t="s">
        <v>67</v>
      </c>
      <c r="B55" s="63"/>
      <c r="C55" s="63">
        <v>1</v>
      </c>
      <c r="D55" s="63"/>
      <c r="E55" s="63">
        <f t="shared" si="1"/>
        <v>1</v>
      </c>
      <c r="F55" s="70">
        <f t="shared" si="0"/>
        <v>1.2428535918468804E-4</v>
      </c>
    </row>
    <row r="56" spans="1:6">
      <c r="A56" s="62" t="s">
        <v>90</v>
      </c>
      <c r="B56" s="63">
        <v>1</v>
      </c>
      <c r="C56" s="63">
        <v>1</v>
      </c>
      <c r="D56" s="63"/>
      <c r="E56" s="63">
        <f t="shared" si="1"/>
        <v>2</v>
      </c>
      <c r="F56" s="70">
        <f t="shared" si="0"/>
        <v>2.4857071836937607E-4</v>
      </c>
    </row>
    <row r="57" spans="1:6">
      <c r="A57" s="62" t="s">
        <v>75</v>
      </c>
      <c r="B57" s="63"/>
      <c r="C57" s="63"/>
      <c r="D57" s="63">
        <v>1</v>
      </c>
      <c r="E57" s="63">
        <f t="shared" si="1"/>
        <v>1</v>
      </c>
      <c r="F57" s="70">
        <f t="shared" si="0"/>
        <v>1.2428535918468804E-4</v>
      </c>
    </row>
    <row r="58" spans="1:6">
      <c r="A58" s="62" t="s">
        <v>85</v>
      </c>
      <c r="B58" s="63"/>
      <c r="C58" s="63">
        <v>1</v>
      </c>
      <c r="D58" s="63"/>
      <c r="E58" s="63">
        <f t="shared" si="1"/>
        <v>1</v>
      </c>
      <c r="F58" s="70">
        <f t="shared" si="0"/>
        <v>1.2428535918468804E-4</v>
      </c>
    </row>
    <row r="59" spans="1:6">
      <c r="A59" s="64" t="s">
        <v>33</v>
      </c>
      <c r="B59" s="65">
        <f>SUM(B8:B58)</f>
        <v>1379</v>
      </c>
      <c r="C59" s="65">
        <f>SUM(C8:C58)</f>
        <v>4662</v>
      </c>
      <c r="D59" s="65">
        <f>SUM(D8:D58)</f>
        <v>2005</v>
      </c>
      <c r="E59" s="65">
        <f>SUM(E8:E58)</f>
        <v>8046</v>
      </c>
      <c r="F59" s="71">
        <f>SUM(F8:F58)</f>
        <v>1</v>
      </c>
    </row>
    <row r="60" spans="1:6" s="72" customFormat="1">
      <c r="B60" s="74"/>
      <c r="C60" s="74"/>
      <c r="D60" s="74"/>
      <c r="E60" s="74"/>
    </row>
    <row r="61" spans="1:6">
      <c r="A61" s="31" t="s">
        <v>74</v>
      </c>
      <c r="B61" s="75"/>
      <c r="C61" s="75"/>
      <c r="D61" s="75"/>
      <c r="E61" s="75"/>
    </row>
    <row r="62" spans="1:6">
      <c r="A62" s="32" t="str">
        <f>'Atos Infracionais por Artigo'!A62</f>
        <v>POSIÇÃO:- CORTE NUPRIE 12.04.2019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2019-04-18T20:12:19Z</dcterms:modified>
</cp:coreProperties>
</file>